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Форма мониторинга МО " sheetId="8" r:id="rId1"/>
  </sheets>
  <definedNames>
    <definedName name="_xlnm.Print_Area" localSheetId="0">'Форма мониторинга МО '!$BN$6:$BO$45</definedName>
  </definedNames>
  <calcPr calcId="114210"/>
</workbook>
</file>

<file path=xl/calcChain.xml><?xml version="1.0" encoding="utf-8"?>
<calcChain xmlns="http://schemas.openxmlformats.org/spreadsheetml/2006/main">
  <c r="L6" i="8"/>
  <c r="M6"/>
  <c r="U6"/>
  <c r="V6"/>
  <c r="L7"/>
  <c r="M7"/>
  <c r="U7"/>
  <c r="V7"/>
  <c r="L8"/>
  <c r="M8"/>
  <c r="U8"/>
  <c r="V8"/>
  <c r="L9"/>
  <c r="M9"/>
  <c r="U9"/>
  <c r="V9"/>
  <c r="L10"/>
  <c r="M10"/>
  <c r="U10"/>
  <c r="V10"/>
  <c r="L11"/>
  <c r="M11"/>
  <c r="U11"/>
  <c r="V11"/>
  <c r="L12"/>
  <c r="M12"/>
  <c r="U12"/>
  <c r="V12"/>
  <c r="L13"/>
  <c r="M13"/>
  <c r="U13"/>
  <c r="V13"/>
  <c r="L14"/>
  <c r="M14"/>
  <c r="U14"/>
  <c r="V14"/>
  <c r="L15"/>
  <c r="M15"/>
  <c r="U15"/>
  <c r="V15"/>
  <c r="L16"/>
  <c r="M16"/>
  <c r="U16"/>
  <c r="V16"/>
  <c r="L17"/>
  <c r="M17"/>
  <c r="U17"/>
  <c r="V17"/>
  <c r="L18"/>
  <c r="M18"/>
  <c r="U18"/>
  <c r="V18"/>
  <c r="L19"/>
  <c r="M19"/>
  <c r="U19"/>
  <c r="V19"/>
  <c r="L20"/>
  <c r="M20"/>
  <c r="U20"/>
  <c r="V20"/>
  <c r="L21"/>
  <c r="M21"/>
  <c r="U21"/>
  <c r="V21"/>
  <c r="L22"/>
  <c r="M22"/>
  <c r="U22"/>
  <c r="V22"/>
  <c r="L23"/>
  <c r="M23"/>
  <c r="U23"/>
  <c r="V23"/>
  <c r="L24"/>
  <c r="M24"/>
  <c r="U24"/>
  <c r="V24"/>
  <c r="L25"/>
  <c r="M25"/>
  <c r="U25"/>
  <c r="V25"/>
  <c r="L26"/>
  <c r="M26"/>
  <c r="U26"/>
  <c r="V26"/>
  <c r="L27"/>
  <c r="M27"/>
  <c r="U27"/>
  <c r="V27"/>
  <c r="L28"/>
  <c r="M28"/>
  <c r="U28"/>
  <c r="V28"/>
  <c r="L29"/>
  <c r="M29"/>
  <c r="U29"/>
  <c r="V29"/>
  <c r="L30"/>
  <c r="M30"/>
  <c r="U30"/>
  <c r="V30"/>
  <c r="L31"/>
  <c r="M31"/>
  <c r="U31"/>
  <c r="V31"/>
  <c r="L32"/>
  <c r="M32"/>
  <c r="U32"/>
  <c r="V32"/>
  <c r="L33"/>
  <c r="M33"/>
  <c r="U33"/>
  <c r="V33"/>
  <c r="L34"/>
  <c r="M34"/>
  <c r="U34"/>
  <c r="V34"/>
  <c r="L35"/>
  <c r="M35"/>
  <c r="U35"/>
  <c r="V35"/>
  <c r="L36"/>
  <c r="M36"/>
  <c r="U36"/>
  <c r="V36"/>
  <c r="L37"/>
  <c r="M37"/>
  <c r="U37"/>
  <c r="V37"/>
  <c r="L38"/>
  <c r="M38"/>
  <c r="U38"/>
  <c r="V38"/>
  <c r="L39"/>
  <c r="M39"/>
  <c r="U39"/>
  <c r="V39"/>
  <c r="L40"/>
  <c r="M40"/>
  <c r="U40"/>
  <c r="V40"/>
  <c r="L41"/>
  <c r="M41"/>
  <c r="U41"/>
  <c r="V41"/>
  <c r="L42"/>
  <c r="M42"/>
  <c r="U42"/>
  <c r="V42"/>
  <c r="L43"/>
  <c r="M43"/>
  <c r="U43"/>
  <c r="V43"/>
  <c r="L44"/>
  <c r="M44"/>
  <c r="U44"/>
  <c r="V44"/>
  <c r="L45"/>
  <c r="M45"/>
  <c r="U45"/>
  <c r="V45"/>
  <c r="AD6"/>
  <c r="AE6"/>
  <c r="AQ6"/>
  <c r="AR6"/>
  <c r="AV6"/>
  <c r="AW6"/>
  <c r="AY6"/>
  <c r="AZ6"/>
  <c r="BA6"/>
  <c r="BB6"/>
  <c r="BC6"/>
  <c r="BD6"/>
  <c r="BE6"/>
  <c r="BF6"/>
  <c r="BG6"/>
  <c r="BH6"/>
  <c r="BI6"/>
  <c r="BJ6"/>
  <c r="BK6"/>
  <c r="BL6"/>
  <c r="BM6"/>
  <c r="BN6"/>
  <c r="BO6"/>
  <c r="AD7"/>
  <c r="AE7"/>
  <c r="AQ7"/>
  <c r="AR7"/>
  <c r="AV7"/>
  <c r="AW7"/>
  <c r="AY7"/>
  <c r="AZ7"/>
  <c r="BA7"/>
  <c r="BB7"/>
  <c r="BC7"/>
  <c r="BD7"/>
  <c r="BE7"/>
  <c r="BF7"/>
  <c r="BG7"/>
  <c r="BH7"/>
  <c r="BI7"/>
  <c r="BJ7"/>
  <c r="BK7"/>
  <c r="BL7"/>
  <c r="BM7"/>
  <c r="BN7"/>
  <c r="BO7"/>
  <c r="AD8"/>
  <c r="AE8"/>
  <c r="AQ8"/>
  <c r="AR8"/>
  <c r="AV8"/>
  <c r="AW8"/>
  <c r="AY8"/>
  <c r="AZ8"/>
  <c r="BA8"/>
  <c r="BB8"/>
  <c r="BC8"/>
  <c r="BD8"/>
  <c r="BE8"/>
  <c r="BF8"/>
  <c r="BG8"/>
  <c r="BH8"/>
  <c r="BI8"/>
  <c r="BJ8"/>
  <c r="BK8"/>
  <c r="BL8"/>
  <c r="BM8"/>
  <c r="BN8"/>
  <c r="BO8"/>
  <c r="AD9"/>
  <c r="AE9"/>
  <c r="AQ9"/>
  <c r="AR9"/>
  <c r="AV9"/>
  <c r="AW9"/>
  <c r="AY9"/>
  <c r="AZ9"/>
  <c r="BA9"/>
  <c r="BB9"/>
  <c r="BC9"/>
  <c r="BD9"/>
  <c r="BE9"/>
  <c r="BF9"/>
  <c r="BG9"/>
  <c r="BH9"/>
  <c r="BI9"/>
  <c r="BJ9"/>
  <c r="BK9"/>
  <c r="BL9"/>
  <c r="BM9"/>
  <c r="BN9"/>
  <c r="BO9"/>
  <c r="AD10"/>
  <c r="AE10"/>
  <c r="AQ10"/>
  <c r="AR10"/>
  <c r="AV10"/>
  <c r="AW10"/>
  <c r="AY10"/>
  <c r="AZ10"/>
  <c r="BA10"/>
  <c r="BB10"/>
  <c r="BC10"/>
  <c r="BD10"/>
  <c r="BE10"/>
  <c r="BF10"/>
  <c r="BG10"/>
  <c r="BH10"/>
  <c r="BI10"/>
  <c r="BJ10"/>
  <c r="BK10"/>
  <c r="BL10"/>
  <c r="BM10"/>
  <c r="BN10"/>
  <c r="BO10"/>
  <c r="AD11"/>
  <c r="AE11"/>
  <c r="AQ11"/>
  <c r="AR11"/>
  <c r="AV11"/>
  <c r="AW11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AD12"/>
  <c r="AE12"/>
  <c r="AQ12"/>
  <c r="AR12"/>
  <c r="AV12"/>
  <c r="AW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AD13"/>
  <c r="AE13"/>
  <c r="AQ13"/>
  <c r="AR13"/>
  <c r="AV13"/>
  <c r="AW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AD14"/>
  <c r="AE14"/>
  <c r="AQ14"/>
  <c r="AR14"/>
  <c r="AV14"/>
  <c r="AW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AD15"/>
  <c r="AE15"/>
  <c r="AQ15"/>
  <c r="AR15"/>
  <c r="AV15"/>
  <c r="AW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AD16"/>
  <c r="AE16"/>
  <c r="AQ16"/>
  <c r="AR16"/>
  <c r="AV16"/>
  <c r="AW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AD17"/>
  <c r="AE17"/>
  <c r="AQ17"/>
  <c r="AR17"/>
  <c r="AV17"/>
  <c r="AW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AD18"/>
  <c r="AE18"/>
  <c r="AQ18"/>
  <c r="AR18"/>
  <c r="AV18"/>
  <c r="AW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AD19"/>
  <c r="AE19"/>
  <c r="AQ19"/>
  <c r="AR19"/>
  <c r="AV19"/>
  <c r="AW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AD20"/>
  <c r="AE20"/>
  <c r="AQ20"/>
  <c r="AR20"/>
  <c r="AV20"/>
  <c r="AW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AD21"/>
  <c r="AE21"/>
  <c r="AQ21"/>
  <c r="AR21"/>
  <c r="AV21"/>
  <c r="AW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AD22"/>
  <c r="AE22"/>
  <c r="AQ22"/>
  <c r="AR22"/>
  <c r="AV22"/>
  <c r="AW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AD23"/>
  <c r="AE23"/>
  <c r="AQ23"/>
  <c r="AR23"/>
  <c r="AV23"/>
  <c r="AW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AD24"/>
  <c r="AE24"/>
  <c r="AQ24"/>
  <c r="AR24"/>
  <c r="AV24"/>
  <c r="AW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AD25"/>
  <c r="AE25"/>
  <c r="AQ25"/>
  <c r="AR25"/>
  <c r="AV25"/>
  <c r="AW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AD26"/>
  <c r="AE26"/>
  <c r="AQ26"/>
  <c r="AR26"/>
  <c r="AV26"/>
  <c r="AW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AD27"/>
  <c r="AE27"/>
  <c r="AQ27"/>
  <c r="AR27"/>
  <c r="AV27"/>
  <c r="AW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AD28"/>
  <c r="AE28"/>
  <c r="AQ28"/>
  <c r="AR28"/>
  <c r="AV28"/>
  <c r="AW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AD29"/>
  <c r="AE29"/>
  <c r="AQ29"/>
  <c r="AR29"/>
  <c r="AV29"/>
  <c r="AW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AD30"/>
  <c r="AE30"/>
  <c r="AQ30"/>
  <c r="AR30"/>
  <c r="AV30"/>
  <c r="AW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AD31"/>
  <c r="AE31"/>
  <c r="AQ31"/>
  <c r="AR31"/>
  <c r="AV31"/>
  <c r="AW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AD32"/>
  <c r="AE32"/>
  <c r="AQ32"/>
  <c r="AR32"/>
  <c r="AV32"/>
  <c r="AW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AD33"/>
  <c r="AE33"/>
  <c r="AQ33"/>
  <c r="AR33"/>
  <c r="AV33"/>
  <c r="AW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AD34"/>
  <c r="AE34"/>
  <c r="AQ34"/>
  <c r="AR34"/>
  <c r="AV34"/>
  <c r="AW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AD35"/>
  <c r="AE35"/>
  <c r="AQ35"/>
  <c r="AR35"/>
  <c r="AV35"/>
  <c r="AW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AD36"/>
  <c r="AE36"/>
  <c r="AQ36"/>
  <c r="AR36"/>
  <c r="AV36"/>
  <c r="AW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AD37"/>
  <c r="AE37"/>
  <c r="AQ37"/>
  <c r="AR37"/>
  <c r="AV37"/>
  <c r="AW37"/>
  <c r="AY37"/>
  <c r="AZ37"/>
  <c r="BA37"/>
  <c r="BB37"/>
  <c r="BC37"/>
  <c r="BD37"/>
  <c r="BE37"/>
  <c r="BF37"/>
  <c r="BG37"/>
  <c r="BH37"/>
  <c r="BI37"/>
  <c r="BJ37"/>
  <c r="BK37"/>
  <c r="BL37"/>
  <c r="BM37"/>
  <c r="BN37"/>
  <c r="BO37"/>
  <c r="AD38"/>
  <c r="AE38"/>
  <c r="AQ38"/>
  <c r="AR38"/>
  <c r="AV38"/>
  <c r="AW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AD39"/>
  <c r="AE39"/>
  <c r="AQ39"/>
  <c r="AR39"/>
  <c r="AV39"/>
  <c r="AW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AD40"/>
  <c r="AE40"/>
  <c r="AQ40"/>
  <c r="AR40"/>
  <c r="AV40"/>
  <c r="AW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AD41"/>
  <c r="AE41"/>
  <c r="AQ41"/>
  <c r="AR41"/>
  <c r="AV41"/>
  <c r="AW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AD42"/>
  <c r="AE42"/>
  <c r="AQ42"/>
  <c r="AR42"/>
  <c r="AV42"/>
  <c r="AW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AD43"/>
  <c r="AE43"/>
  <c r="AQ43"/>
  <c r="AR43"/>
  <c r="AV43"/>
  <c r="AW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AD44"/>
  <c r="AE44"/>
  <c r="AQ44"/>
  <c r="AR44"/>
  <c r="AV44"/>
  <c r="AW44"/>
  <c r="AY44"/>
  <c r="AZ44"/>
  <c r="BA44"/>
  <c r="BB44"/>
  <c r="BC44"/>
  <c r="BD44"/>
  <c r="BE44"/>
  <c r="BF44"/>
  <c r="BG44"/>
  <c r="BH44"/>
  <c r="BI44"/>
  <c r="BJ44"/>
  <c r="BK44"/>
  <c r="BL44"/>
  <c r="BM44"/>
  <c r="BN44"/>
  <c r="BO44"/>
  <c r="AD45"/>
  <c r="AE45"/>
  <c r="AQ45"/>
  <c r="AR45"/>
  <c r="AV45"/>
  <c r="AW45"/>
  <c r="AY45"/>
  <c r="AZ45"/>
  <c r="BA45"/>
  <c r="BB45"/>
  <c r="BC45"/>
  <c r="BD45"/>
  <c r="BE45"/>
  <c r="BF45"/>
  <c r="BG45"/>
  <c r="BH45"/>
  <c r="BI45"/>
  <c r="BJ45"/>
  <c r="BK45"/>
  <c r="BL45"/>
  <c r="BM45"/>
  <c r="BN45"/>
  <c r="BO45"/>
</calcChain>
</file>

<file path=xl/sharedStrings.xml><?xml version="1.0" encoding="utf-8"?>
<sst xmlns="http://schemas.openxmlformats.org/spreadsheetml/2006/main" count="430" uniqueCount="84">
  <si>
    <t>Товар</t>
  </si>
  <si>
    <t>Магазины федеральных сетей</t>
  </si>
  <si>
    <t>Несетевые магазины</t>
  </si>
  <si>
    <t>Нестационарные торговые объекты</t>
  </si>
  <si>
    <t>Приложение 2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</si>
  <si>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</si>
  <si>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</si>
  <si>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</si>
  <si>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</si>
  <si>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</si>
  <si>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</si>
  <si>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</si>
  <si>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</si>
  <si>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</si>
  <si>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</si>
  <si>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</si>
  <si>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</si>
  <si>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</si>
  <si>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</si>
  <si>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</si>
  <si>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</si>
  <si>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</si>
  <si>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</si>
  <si>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</si>
  <si>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</si>
  <si>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</si>
  <si>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</si>
  <si>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</si>
  <si>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</si>
  <si>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</si>
  <si>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</si>
  <si>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</si>
  <si>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</si>
  <si>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</si>
  <si>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</si>
  <si>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</si>
  <si>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</si>
  <si>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</si>
  <si>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</si>
  <si>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</si>
  <si>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</si>
  <si>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Дата</t>
  </si>
  <si>
    <t xml:space="preserve">Рынки </t>
  </si>
  <si>
    <t>Хлеб белый из пшеничной муки, 1 кг</t>
  </si>
  <si>
    <t>Хлеб черный ржаной, ржано-пшеничный, 1 кг</t>
  </si>
  <si>
    <t>Соль поваренная, 1 кг</t>
  </si>
  <si>
    <t>Сметана (м.д.ж. 15%), 1 кг</t>
  </si>
  <si>
    <t>№
п/п</t>
  </si>
  <si>
    <t>Муници-
пальный
район</t>
  </si>
  <si>
    <t>%
******</t>
  </si>
  <si>
    <t>%</t>
  </si>
  <si>
    <t>все-
го</t>
  </si>
  <si>
    <t>товар
в на-
личии</t>
  </si>
  <si>
    <t>мин.
цена
****</t>
  </si>
  <si>
    <t>макс.
цена</t>
  </si>
  <si>
    <t>мин.
цена</t>
  </si>
  <si>
    <t>Информация
о магазинах</t>
  </si>
  <si>
    <t>Магазины локальных сетей</t>
  </si>
  <si>
    <t>Валдайский</t>
  </si>
  <si>
    <t>нет</t>
  </si>
  <si>
    <t>Магазины
федеральных сетей</t>
  </si>
  <si>
    <t>Магазины
локальных сетей</t>
  </si>
  <si>
    <t>Несетевые
магазины</t>
  </si>
  <si>
    <t>Нестационарные
торговые объекты</t>
  </si>
  <si>
    <t>Рынки</t>
  </si>
  <si>
    <t>ИТОГО</t>
  </si>
  <si>
    <t>средние цены (руб.)</t>
  </si>
  <si>
    <t>% наличия товара</t>
  </si>
  <si>
    <t>мин.</t>
  </si>
  <si>
    <t>макс.</t>
  </si>
  <si>
    <t>магазин
"Бриз",
ООО "Бриз",
пр.Комсомоль-
ский, д.39</t>
  </si>
  <si>
    <t>магазин
"Волна"
ИП Бабке-
вич В.М.,
ул.Народная,
д.20</t>
  </si>
  <si>
    <t>магазин
"Провиант"
ИП Бонда-
рев А.В.,
ул.Гоголя
д.38</t>
  </si>
  <si>
    <t>магазин
"Магнит",
ЗАО "Тандер",
ул.Гагарина,13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</si>
  <si>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</si>
  <si>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нет </t>
  </si>
  <si>
    <t>магазин
Валдайского
Райпо "Кооператор", ул.Гоголя 12/2</t>
  </si>
  <si>
    <t>павильон
ИП Никола-
ев Н.Н.,
ул.Железно-
дорожная Рядом с д.№33</t>
  </si>
  <si>
    <t>Рынок
ул.Железнодорожная, д.25</t>
  </si>
  <si>
    <t>магазин
"Разница",
ООО "Ритм 2000",
пл.Свободы, д.7</t>
  </si>
  <si>
    <t>магазин
"Дикси"
АО "Дикси",
пр.Василье-
ва , д.32а</t>
  </si>
  <si>
    <t>магазин
"Реал Фрут",
ООО
"Мидя"
ул.Радищева, д.6 б</t>
  </si>
  <si>
    <t>магазин "Феникс"
ИП Хренов Н.Д. ул.Ленина д.39а</t>
  </si>
  <si>
    <t xml:space="preserve">Результаты мониторинга цен на фиксированный набор товаров в Валдайском муниципальном районе по состоянию на 31.07.2015      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</si>
</sst>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4" fontId="1" fillId="0" borderId="3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3" fontId="4" fillId="0" borderId="3" xfId="0" applyNumberFormat="1" applyFont="1" applyFill="1" applyBorder="1" applyAlignment="1" applyProtection="1">
      <alignment horizontal="center" vertical="top" wrapText="1"/>
    </xf>
    <xf numFmtId="3" fontId="4" fillId="0" borderId="3" xfId="0" applyNumberFormat="1" applyFont="1" applyFill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4" fontId="4" fillId="0" borderId="1" xfId="1" applyNumberFormat="1" applyFont="1" applyBorder="1" applyAlignment="1">
      <alignment horizontal="center" vertical="center"/>
    </xf>
    <xf numFmtId="14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4" fontId="6" fillId="0" borderId="1" xfId="0" applyNumberFormat="1" applyFont="1" applyBorder="1" applyAlignment="1" applyProtection="1">
      <alignment horizontal="center" vertical="top" wrapText="1"/>
      <protection locked="0"/>
    </xf>
    <xf numFmtId="4" fontId="1" fillId="0" borderId="1" xfId="0" applyNumberFormat="1" applyFont="1" applyBorder="1" applyAlignment="1" applyProtection="1">
      <alignment horizontal="center" vertical="top" wrapText="1"/>
      <protection locked="0"/>
    </xf>
    <xf numFmtId="0" fontId="4" fillId="0" borderId="5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2" fillId="0" borderId="4" xfId="0" applyFont="1" applyBorder="1" applyAlignment="1" applyProtection="1">
      <alignment horizontal="center" vertical="top"/>
      <protection locked="0"/>
    </xf>
  </cellXfs>
  <cellStyles count="2">
    <cellStyle name="Обычный" xfId="0" builtinId="0"/>
    <cellStyle name="Обычный 2 2" xfId="1"/>
  </cellStyles>
  <dxfs count="658"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95"/>
  <sheetViews>
    <sheetView tabSelected="1" zoomScale="70" zoomScaleNormal="70" workbookViewId="0">
      <pane xSplit="4" ySplit="5" topLeftCell="I20" activePane="bottomRight" state="frozen"/>
      <selection pane="topRight" activeCell="E1" sqref="E1"/>
      <selection pane="bottomLeft" activeCell="A6" sqref="A6"/>
      <selection pane="bottomRight" activeCell="I20" sqref="I20"/>
    </sheetView>
  </sheetViews>
  <sheetFormatPr defaultRowHeight="12.75"/>
  <cols>
    <col min="1" max="1" width="11.7109375" style="3" bestFit="1" customWidth="1"/>
    <col min="2" max="2" width="11.42578125" style="3" bestFit="1" customWidth="1"/>
    <col min="3" max="3" width="3.85546875" style="3" bestFit="1" customWidth="1"/>
    <col min="4" max="4" width="42" style="2" customWidth="1"/>
    <col min="5" max="6" width="7.85546875" style="2" bestFit="1" customWidth="1"/>
    <col min="7" max="7" width="8.140625" style="2" bestFit="1" customWidth="1"/>
    <col min="8" max="8" width="9.7109375" style="2" bestFit="1" customWidth="1"/>
    <col min="9" max="9" width="7.85546875" style="2" bestFit="1" customWidth="1"/>
    <col min="10" max="10" width="8.140625" style="2" bestFit="1" customWidth="1"/>
    <col min="11" max="11" width="5.5703125" style="2" bestFit="1" customWidth="1"/>
    <col min="12" max="12" width="7.28515625" style="2" bestFit="1" customWidth="1"/>
    <col min="13" max="13" width="8" style="2" bestFit="1" customWidth="1"/>
    <col min="14" max="15" width="7.85546875" style="2" bestFit="1" customWidth="1"/>
    <col min="16" max="16" width="8.7109375" style="2" bestFit="1" customWidth="1"/>
    <col min="17" max="17" width="7.85546875" style="2" bestFit="1" customWidth="1"/>
    <col min="18" max="18" width="8" style="2" bestFit="1" customWidth="1"/>
    <col min="19" max="19" width="8.7109375" style="2" bestFit="1" customWidth="1"/>
    <col min="20" max="20" width="5.28515625" style="2" bestFit="1" customWidth="1"/>
    <col min="21" max="21" width="6.7109375" style="2" bestFit="1" customWidth="1"/>
    <col min="22" max="22" width="8" style="2" bestFit="1" customWidth="1"/>
    <col min="23" max="23" width="7.85546875" style="2" bestFit="1" customWidth="1"/>
    <col min="24" max="24" width="7.7109375" style="2" bestFit="1" customWidth="1"/>
    <col min="25" max="25" width="7.5703125" style="2" bestFit="1" customWidth="1"/>
    <col min="26" max="26" width="8.7109375" style="2" bestFit="1" customWidth="1"/>
    <col min="27" max="28" width="7.5703125" style="2" bestFit="1" customWidth="1"/>
    <col min="29" max="29" width="5.42578125" style="2" bestFit="1" customWidth="1"/>
    <col min="30" max="30" width="6.5703125" style="2" bestFit="1" customWidth="1"/>
    <col min="31" max="33" width="7.7109375" style="2" bestFit="1" customWidth="1"/>
    <col min="34" max="34" width="5.140625" style="2" bestFit="1" customWidth="1"/>
    <col min="35" max="35" width="5.85546875" style="2" bestFit="1" customWidth="1"/>
    <col min="36" max="36" width="5.140625" style="2" bestFit="1" customWidth="1"/>
    <col min="37" max="37" width="5.85546875" style="2" bestFit="1" customWidth="1"/>
    <col min="38" max="38" width="5.140625" style="2" bestFit="1" customWidth="1"/>
    <col min="39" max="39" width="5.85546875" style="2" bestFit="1" customWidth="1"/>
    <col min="40" max="40" width="5.140625" style="2" bestFit="1" customWidth="1"/>
    <col min="41" max="41" width="5.85546875" style="2" bestFit="1" customWidth="1"/>
    <col min="42" max="42" width="4.85546875" style="2" bestFit="1" customWidth="1"/>
    <col min="43" max="43" width="6.28515625" style="2" bestFit="1" customWidth="1"/>
    <col min="44" max="45" width="7.5703125" style="2" bestFit="1" customWidth="1"/>
    <col min="46" max="46" width="7.7109375" style="2" bestFit="1" customWidth="1"/>
    <col min="47" max="47" width="5.5703125" style="2" bestFit="1" customWidth="1"/>
    <col min="48" max="48" width="6.7109375" style="2" bestFit="1" customWidth="1"/>
    <col min="49" max="49" width="7.7109375" style="2" bestFit="1" customWidth="1"/>
    <col min="50" max="50" width="7.140625" style="2" customWidth="1"/>
    <col min="51" max="16384" width="9.140625" style="2"/>
  </cols>
  <sheetData>
    <row r="1" spans="1:67"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U1" s="48" t="s">
        <v>4</v>
      </c>
      <c r="AV1" s="48"/>
      <c r="AW1" s="48"/>
    </row>
    <row r="2" spans="1:67" ht="30" customHeight="1">
      <c r="C2" s="49" t="s">
        <v>83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</row>
    <row r="3" spans="1:67" ht="29.25" customHeight="1">
      <c r="A3" s="42" t="s">
        <v>41</v>
      </c>
      <c r="B3" s="45" t="s">
        <v>48</v>
      </c>
      <c r="C3" s="45" t="s">
        <v>47</v>
      </c>
      <c r="D3" s="45" t="s">
        <v>0</v>
      </c>
      <c r="E3" s="37" t="s">
        <v>1</v>
      </c>
      <c r="F3" s="38"/>
      <c r="G3" s="38"/>
      <c r="H3" s="38"/>
      <c r="I3" s="38"/>
      <c r="J3" s="38"/>
      <c r="K3" s="38"/>
      <c r="L3" s="38"/>
      <c r="M3" s="39"/>
      <c r="N3" s="37" t="s">
        <v>57</v>
      </c>
      <c r="O3" s="38"/>
      <c r="P3" s="38"/>
      <c r="Q3" s="38"/>
      <c r="R3" s="38"/>
      <c r="S3" s="38"/>
      <c r="T3" s="38"/>
      <c r="U3" s="38"/>
      <c r="V3" s="39"/>
      <c r="W3" s="37" t="s">
        <v>2</v>
      </c>
      <c r="X3" s="38"/>
      <c r="Y3" s="38"/>
      <c r="Z3" s="38"/>
      <c r="AA3" s="38"/>
      <c r="AB3" s="38"/>
      <c r="AC3" s="38"/>
      <c r="AD3" s="38"/>
      <c r="AE3" s="39"/>
      <c r="AF3" s="37" t="s">
        <v>3</v>
      </c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9"/>
      <c r="AS3" s="37" t="s">
        <v>42</v>
      </c>
      <c r="AT3" s="38"/>
      <c r="AU3" s="38"/>
      <c r="AV3" s="38"/>
      <c r="AW3" s="39"/>
      <c r="AY3" s="29" t="s">
        <v>60</v>
      </c>
      <c r="AZ3" s="36"/>
      <c r="BA3" s="30"/>
      <c r="BB3" s="29" t="s">
        <v>61</v>
      </c>
      <c r="BC3" s="36"/>
      <c r="BD3" s="30"/>
      <c r="BE3" s="29" t="s">
        <v>62</v>
      </c>
      <c r="BF3" s="36"/>
      <c r="BG3" s="30"/>
      <c r="BH3" s="29" t="s">
        <v>63</v>
      </c>
      <c r="BI3" s="36"/>
      <c r="BJ3" s="30"/>
      <c r="BK3" s="33" t="s">
        <v>64</v>
      </c>
      <c r="BL3" s="35"/>
      <c r="BM3" s="34"/>
      <c r="BN3" s="33" t="s">
        <v>65</v>
      </c>
      <c r="BO3" s="34"/>
    </row>
    <row r="4" spans="1:67" ht="106.5" customHeight="1">
      <c r="A4" s="43"/>
      <c r="B4" s="46"/>
      <c r="C4" s="46"/>
      <c r="D4" s="46"/>
      <c r="E4" s="40" t="s">
        <v>73</v>
      </c>
      <c r="F4" s="41"/>
      <c r="G4" s="40" t="s">
        <v>80</v>
      </c>
      <c r="H4" s="41"/>
      <c r="I4" s="40" t="s">
        <v>79</v>
      </c>
      <c r="J4" s="41"/>
      <c r="K4" s="37" t="s">
        <v>56</v>
      </c>
      <c r="L4" s="38"/>
      <c r="M4" s="39"/>
      <c r="N4" s="40" t="s">
        <v>76</v>
      </c>
      <c r="O4" s="41"/>
      <c r="P4" s="40" t="s">
        <v>70</v>
      </c>
      <c r="Q4" s="41"/>
      <c r="R4" s="40" t="s">
        <v>82</v>
      </c>
      <c r="S4" s="41"/>
      <c r="T4" s="37" t="s">
        <v>56</v>
      </c>
      <c r="U4" s="38"/>
      <c r="V4" s="39"/>
      <c r="W4" s="40" t="s">
        <v>71</v>
      </c>
      <c r="X4" s="41"/>
      <c r="Y4" s="40" t="s">
        <v>81</v>
      </c>
      <c r="Z4" s="41"/>
      <c r="AA4" s="40" t="s">
        <v>72</v>
      </c>
      <c r="AB4" s="41"/>
      <c r="AC4" s="37" t="s">
        <v>56</v>
      </c>
      <c r="AD4" s="38"/>
      <c r="AE4" s="39"/>
      <c r="AF4" s="40" t="s">
        <v>77</v>
      </c>
      <c r="AG4" s="41"/>
      <c r="AH4" s="37"/>
      <c r="AI4" s="39"/>
      <c r="AJ4" s="37"/>
      <c r="AK4" s="39"/>
      <c r="AL4" s="37"/>
      <c r="AM4" s="39"/>
      <c r="AN4" s="37"/>
      <c r="AO4" s="39"/>
      <c r="AP4" s="37" t="s">
        <v>56</v>
      </c>
      <c r="AQ4" s="38"/>
      <c r="AR4" s="39"/>
      <c r="AS4" s="40" t="s">
        <v>78</v>
      </c>
      <c r="AT4" s="41"/>
      <c r="AU4" s="37" t="s">
        <v>56</v>
      </c>
      <c r="AV4" s="38"/>
      <c r="AW4" s="39"/>
      <c r="AY4" s="29" t="s">
        <v>66</v>
      </c>
      <c r="AZ4" s="30"/>
      <c r="BA4" s="31" t="s">
        <v>67</v>
      </c>
      <c r="BB4" s="29" t="s">
        <v>66</v>
      </c>
      <c r="BC4" s="30"/>
      <c r="BD4" s="31" t="s">
        <v>67</v>
      </c>
      <c r="BE4" s="29" t="s">
        <v>66</v>
      </c>
      <c r="BF4" s="30"/>
      <c r="BG4" s="31" t="s">
        <v>67</v>
      </c>
      <c r="BH4" s="29" t="s">
        <v>66</v>
      </c>
      <c r="BI4" s="30"/>
      <c r="BJ4" s="31" t="s">
        <v>67</v>
      </c>
      <c r="BK4" s="29" t="s">
        <v>66</v>
      </c>
      <c r="BL4" s="30"/>
      <c r="BM4" s="31" t="s">
        <v>67</v>
      </c>
      <c r="BN4" s="29" t="s">
        <v>66</v>
      </c>
      <c r="BO4" s="30"/>
    </row>
    <row r="5" spans="1:67" ht="38.25">
      <c r="A5" s="44"/>
      <c r="B5" s="47"/>
      <c r="C5" s="47"/>
      <c r="D5" s="46"/>
      <c r="E5" s="20" t="s">
        <v>53</v>
      </c>
      <c r="F5" s="20" t="s">
        <v>54</v>
      </c>
      <c r="G5" s="20" t="s">
        <v>55</v>
      </c>
      <c r="H5" s="20" t="s">
        <v>54</v>
      </c>
      <c r="I5" s="20" t="s">
        <v>55</v>
      </c>
      <c r="J5" s="20" t="s">
        <v>54</v>
      </c>
      <c r="K5" s="6" t="s">
        <v>51</v>
      </c>
      <c r="L5" s="6" t="s">
        <v>52</v>
      </c>
      <c r="M5" s="5" t="s">
        <v>49</v>
      </c>
      <c r="N5" s="20" t="s">
        <v>55</v>
      </c>
      <c r="O5" s="20" t="s">
        <v>54</v>
      </c>
      <c r="P5" s="20" t="s">
        <v>55</v>
      </c>
      <c r="Q5" s="20" t="s">
        <v>54</v>
      </c>
      <c r="R5" s="20" t="s">
        <v>55</v>
      </c>
      <c r="S5" s="20" t="s">
        <v>54</v>
      </c>
      <c r="T5" s="6" t="s">
        <v>51</v>
      </c>
      <c r="U5" s="6" t="s">
        <v>52</v>
      </c>
      <c r="V5" s="5" t="s">
        <v>50</v>
      </c>
      <c r="W5" s="20" t="s">
        <v>55</v>
      </c>
      <c r="X5" s="20" t="s">
        <v>54</v>
      </c>
      <c r="Y5" s="20" t="s">
        <v>55</v>
      </c>
      <c r="Z5" s="20" t="s">
        <v>54</v>
      </c>
      <c r="AA5" s="20" t="s">
        <v>55</v>
      </c>
      <c r="AB5" s="20" t="s">
        <v>54</v>
      </c>
      <c r="AC5" s="6" t="s">
        <v>51</v>
      </c>
      <c r="AD5" s="6" t="s">
        <v>52</v>
      </c>
      <c r="AE5" s="5" t="s">
        <v>50</v>
      </c>
      <c r="AF5" s="20" t="s">
        <v>55</v>
      </c>
      <c r="AG5" s="20" t="s">
        <v>54</v>
      </c>
      <c r="AH5" s="5" t="s">
        <v>55</v>
      </c>
      <c r="AI5" s="5" t="s">
        <v>54</v>
      </c>
      <c r="AJ5" s="5" t="s">
        <v>55</v>
      </c>
      <c r="AK5" s="5" t="s">
        <v>54</v>
      </c>
      <c r="AL5" s="5" t="s">
        <v>55</v>
      </c>
      <c r="AM5" s="5" t="s">
        <v>54</v>
      </c>
      <c r="AN5" s="5" t="s">
        <v>55</v>
      </c>
      <c r="AO5" s="5" t="s">
        <v>54</v>
      </c>
      <c r="AP5" s="6" t="s">
        <v>51</v>
      </c>
      <c r="AQ5" s="6" t="s">
        <v>52</v>
      </c>
      <c r="AR5" s="5" t="s">
        <v>50</v>
      </c>
      <c r="AS5" s="20" t="s">
        <v>55</v>
      </c>
      <c r="AT5" s="20" t="s">
        <v>54</v>
      </c>
      <c r="AU5" s="6" t="s">
        <v>51</v>
      </c>
      <c r="AV5" s="6" t="s">
        <v>52</v>
      </c>
      <c r="AW5" s="5" t="s">
        <v>50</v>
      </c>
      <c r="AY5" s="15" t="s">
        <v>68</v>
      </c>
      <c r="AZ5" s="15" t="s">
        <v>69</v>
      </c>
      <c r="BA5" s="32"/>
      <c r="BB5" s="15" t="s">
        <v>68</v>
      </c>
      <c r="BC5" s="15" t="s">
        <v>69</v>
      </c>
      <c r="BD5" s="32"/>
      <c r="BE5" s="15" t="s">
        <v>68</v>
      </c>
      <c r="BF5" s="15" t="s">
        <v>69</v>
      </c>
      <c r="BG5" s="32"/>
      <c r="BH5" s="15" t="s">
        <v>68</v>
      </c>
      <c r="BI5" s="15" t="s">
        <v>69</v>
      </c>
      <c r="BJ5" s="32"/>
      <c r="BK5" s="15" t="s">
        <v>68</v>
      </c>
      <c r="BL5" s="15" t="s">
        <v>69</v>
      </c>
      <c r="BM5" s="32"/>
      <c r="BN5" s="15" t="s">
        <v>68</v>
      </c>
      <c r="BO5" s="15" t="s">
        <v>69</v>
      </c>
    </row>
    <row r="6" spans="1:67">
      <c r="A6" s="19">
        <v>42216</v>
      </c>
      <c r="B6" s="7" t="s">
        <v>58</v>
      </c>
      <c r="C6" s="1">
        <v>1</v>
      </c>
      <c r="D6" s="11" t="s">
        <v>5</v>
      </c>
      <c r="E6" s="21">
        <v>27.2</v>
      </c>
      <c r="F6" s="27">
        <v>38.549999999999997</v>
      </c>
      <c r="G6" s="22">
        <v>20.149999999999999</v>
      </c>
      <c r="H6" s="27">
        <v>38.950000000000003</v>
      </c>
      <c r="I6" s="22">
        <v>38</v>
      </c>
      <c r="J6" s="27">
        <v>43</v>
      </c>
      <c r="K6" s="10">
        <v>3</v>
      </c>
      <c r="L6" s="13">
        <f>IF(ISNUMBER(E6),1,0)+IF(ISNUMBER(G6),1,0)+IF(ISNUMBER(I6),1,0)</f>
        <v>3</v>
      </c>
      <c r="M6" s="9">
        <f>L6/K6*100</f>
        <v>100</v>
      </c>
      <c r="N6" s="23">
        <v>29</v>
      </c>
      <c r="O6" s="27">
        <v>40</v>
      </c>
      <c r="P6" s="21">
        <v>28.5</v>
      </c>
      <c r="Q6" s="28">
        <v>44</v>
      </c>
      <c r="R6" s="23">
        <v>35</v>
      </c>
      <c r="S6" s="27">
        <v>37</v>
      </c>
      <c r="T6" s="10">
        <v>3</v>
      </c>
      <c r="U6" s="13">
        <f t="shared" ref="U6:U45" si="0">IF(ISNUMBER(N6),1,0)+IF(ISNUMBER(P6),1,0)+IF(ISNUMBER(R6),1,0)</f>
        <v>3</v>
      </c>
      <c r="V6" s="9">
        <f>U6/T6*100</f>
        <v>100</v>
      </c>
      <c r="W6" s="23">
        <v>36.799999999999997</v>
      </c>
      <c r="X6" s="27">
        <v>44</v>
      </c>
      <c r="Y6" s="23">
        <v>33</v>
      </c>
      <c r="Z6" s="27">
        <v>35</v>
      </c>
      <c r="AA6" s="23">
        <v>35.5</v>
      </c>
      <c r="AB6" s="27">
        <v>35.5</v>
      </c>
      <c r="AC6" s="10">
        <v>3</v>
      </c>
      <c r="AD6" s="13">
        <f t="shared" ref="AD6:AD45" si="1">IF(ISNUMBER(W6),1,0)+IF(ISNUMBER(Y6),1,0)+IF(ISNUMBER(AA6),1,0)</f>
        <v>3</v>
      </c>
      <c r="AE6" s="9">
        <f>AD6/AC6*100</f>
        <v>100</v>
      </c>
      <c r="AF6" s="23">
        <v>38</v>
      </c>
      <c r="AG6" s="27">
        <v>48</v>
      </c>
      <c r="AH6" s="8"/>
      <c r="AI6" s="9"/>
      <c r="AJ6" s="8"/>
      <c r="AK6" s="9"/>
      <c r="AL6" s="8"/>
      <c r="AM6" s="9"/>
      <c r="AN6" s="8"/>
      <c r="AO6" s="9"/>
      <c r="AP6" s="10">
        <v>1</v>
      </c>
      <c r="AQ6" s="14">
        <f>IF(ISNUMBER(AF6),1,0)+IF(ISNUMBER(AH6),1,0)+IF(ISNUMBER(AJ6),1,0)+IF(ISNUMBER(AL6),1,0)+IF(ISNUMBER(AN6),1,0)</f>
        <v>1</v>
      </c>
      <c r="AR6" s="9">
        <f>AQ6/AP6*100</f>
        <v>100</v>
      </c>
      <c r="AS6" s="23" t="s">
        <v>59</v>
      </c>
      <c r="AT6" s="27" t="s">
        <v>59</v>
      </c>
      <c r="AU6" s="10">
        <v>1</v>
      </c>
      <c r="AV6" s="14">
        <f>IF(ISNUMBER(AS6),1,0)</f>
        <v>0</v>
      </c>
      <c r="AW6" s="9">
        <f>AV6/AU6*100</f>
        <v>0</v>
      </c>
      <c r="AX6" s="12"/>
      <c r="AY6" s="16">
        <f t="shared" ref="AY6:AY45" si="2">IF(SUM(E6,G6,I6)=0,"",ROUND(AVERAGE(E6,G6,I6),2))</f>
        <v>28.45</v>
      </c>
      <c r="AZ6" s="16">
        <f t="shared" ref="AZ6:AZ45" si="3">IF(SUM(F6,H6,J6)=0,"",ROUND(AVERAGE(F6,H6,J6),2))</f>
        <v>40.17</v>
      </c>
      <c r="BA6" s="17">
        <f t="shared" ref="BA6:BA45" si="4">M6</f>
        <v>100</v>
      </c>
      <c r="BB6" s="16">
        <f t="shared" ref="BB6:BB45" si="5">IF(SUM(N6,P6,R6)=0,"",ROUND(AVERAGE(N6,P6,R6),2))</f>
        <v>30.83</v>
      </c>
      <c r="BC6" s="16">
        <f t="shared" ref="BC6:BC45" si="6">IF(SUM(O6,Q6,S6)=0,"",ROUND(AVERAGE(O6,Q6,S6),2))</f>
        <v>40.33</v>
      </c>
      <c r="BD6" s="17">
        <f t="shared" ref="BD6:BD45" si="7">V6</f>
        <v>100</v>
      </c>
      <c r="BE6" s="16">
        <f t="shared" ref="BE6:BE45" si="8">IF(SUM(W6,Y6,AA6)=0,"",ROUND(AVERAGE(W6,Y6,AA6),2))</f>
        <v>35.1</v>
      </c>
      <c r="BF6" s="16">
        <f t="shared" ref="BF6:BF45" si="9">IF(SUM(X6,Z6,AB6)=0,"",ROUND(AVERAGE(X6,Z6,AB6),2))</f>
        <v>38.17</v>
      </c>
      <c r="BG6" s="17">
        <f>AE6</f>
        <v>100</v>
      </c>
      <c r="BH6" s="17">
        <f>IF(SUM(AF6,AH6,AJ6,AL6,AN6)=0,"",AVERAGE(AF6,AH6,AJ6,AL6,AN6))</f>
        <v>38</v>
      </c>
      <c r="BI6" s="17">
        <f>IF(SUM(AG6,AI6,AK6,AM6,AO6)=0,"",AVERAGE(AG6,AI6,AK6,AM6,AO6))</f>
        <v>48</v>
      </c>
      <c r="BJ6" s="17">
        <f t="shared" ref="BJ6:BJ45" si="10">AR6</f>
        <v>100</v>
      </c>
      <c r="BK6" s="17" t="str">
        <f t="shared" ref="BK6:BK45" si="11">IF(SUM(AS6)=0,"",AS6)</f>
        <v/>
      </c>
      <c r="BL6" s="17" t="str">
        <f t="shared" ref="BL6:BL45" si="12">IF(SUM(AT6)=0,"",AT6)</f>
        <v/>
      </c>
      <c r="BM6" s="17">
        <f t="shared" ref="BM6:BM45" si="13">AW6</f>
        <v>0</v>
      </c>
      <c r="BN6" s="18">
        <f t="shared" ref="BN6:BN45" si="14">ROUND(AVERAGE(AY6,BB6,BE6,BH6,BK6),2)</f>
        <v>33.1</v>
      </c>
      <c r="BO6" s="18">
        <f t="shared" ref="BO6:BO45" si="15">ROUND(AVERAGE(AZ6,BC6,BF6,BI6,BL6),2)</f>
        <v>41.67</v>
      </c>
    </row>
    <row r="7" spans="1:67">
      <c r="A7" s="19">
        <v>42216</v>
      </c>
      <c r="B7" s="7" t="s">
        <v>58</v>
      </c>
      <c r="C7" s="1">
        <v>2</v>
      </c>
      <c r="D7" s="11" t="s">
        <v>6</v>
      </c>
      <c r="E7" s="21">
        <v>43.5</v>
      </c>
      <c r="F7" s="27">
        <v>55</v>
      </c>
      <c r="G7" s="22">
        <v>48.63</v>
      </c>
      <c r="H7" s="27">
        <v>83.33</v>
      </c>
      <c r="I7" s="22">
        <v>45.33</v>
      </c>
      <c r="J7" s="27">
        <v>93.98</v>
      </c>
      <c r="K7" s="10">
        <v>3</v>
      </c>
      <c r="L7" s="13">
        <f t="shared" ref="L7:L45" si="16">IF(ISNUMBER(E7),1,0)+IF(ISNUMBER(G7),1,0)+IF(ISNUMBER(I7),1,0)</f>
        <v>3</v>
      </c>
      <c r="M7" s="9">
        <f t="shared" ref="M7:M45" si="17">L7/K7*100</f>
        <v>100</v>
      </c>
      <c r="N7" s="23">
        <v>63</v>
      </c>
      <c r="O7" s="27">
        <v>70</v>
      </c>
      <c r="P7" s="21">
        <v>59.3</v>
      </c>
      <c r="Q7" s="28">
        <v>90</v>
      </c>
      <c r="R7" s="23">
        <v>52.22</v>
      </c>
      <c r="S7" s="27">
        <v>71.099999999999994</v>
      </c>
      <c r="T7" s="10">
        <v>3</v>
      </c>
      <c r="U7" s="13">
        <f t="shared" si="0"/>
        <v>3</v>
      </c>
      <c r="V7" s="9">
        <f t="shared" ref="V7:V45" si="18">U7/T7*100</f>
        <v>100</v>
      </c>
      <c r="W7" s="23">
        <v>50</v>
      </c>
      <c r="X7" s="27">
        <v>64.44</v>
      </c>
      <c r="Y7" s="23">
        <v>60</v>
      </c>
      <c r="Z7" s="27">
        <v>64.44</v>
      </c>
      <c r="AA7" s="23">
        <v>62.22</v>
      </c>
      <c r="AB7" s="27">
        <v>72.22</v>
      </c>
      <c r="AC7" s="10">
        <v>3</v>
      </c>
      <c r="AD7" s="13">
        <f t="shared" si="1"/>
        <v>3</v>
      </c>
      <c r="AE7" s="9">
        <f t="shared" ref="AE7:AE45" si="19">AD7/AC7*100</f>
        <v>100</v>
      </c>
      <c r="AF7" s="23">
        <v>51</v>
      </c>
      <c r="AG7" s="27">
        <v>51</v>
      </c>
      <c r="AH7" s="8"/>
      <c r="AI7" s="9"/>
      <c r="AJ7" s="8"/>
      <c r="AK7" s="9"/>
      <c r="AL7" s="8"/>
      <c r="AM7" s="9"/>
      <c r="AN7" s="8"/>
      <c r="AO7" s="9"/>
      <c r="AP7" s="10">
        <v>1</v>
      </c>
      <c r="AQ7" s="14">
        <f t="shared" ref="AQ7:AQ45" si="20">IF(ISNUMBER(AF7),1,0)+IF(ISNUMBER(AH7),1,0)+IF(ISNUMBER(AJ7),1,0)+IF(ISNUMBER(AL7),1,0)+IF(ISNUMBER(AN7),1,0)</f>
        <v>1</v>
      </c>
      <c r="AR7" s="9">
        <f t="shared" ref="AR7:AR45" si="21">AQ7/AP7*100</f>
        <v>100</v>
      </c>
      <c r="AS7" s="23" t="s">
        <v>59</v>
      </c>
      <c r="AT7" s="27" t="s">
        <v>59</v>
      </c>
      <c r="AU7" s="10">
        <v>1</v>
      </c>
      <c r="AV7" s="14">
        <f t="shared" ref="AV7:AV45" si="22">IF(ISNUMBER(AS7),1,0)</f>
        <v>0</v>
      </c>
      <c r="AW7" s="9">
        <f t="shared" ref="AW7:AW45" si="23">AV7/AU7*100</f>
        <v>0</v>
      </c>
      <c r="AX7" s="12"/>
      <c r="AY7" s="16">
        <f t="shared" si="2"/>
        <v>45.82</v>
      </c>
      <c r="AZ7" s="16">
        <f t="shared" si="3"/>
        <v>77.44</v>
      </c>
      <c r="BA7" s="17">
        <f t="shared" si="4"/>
        <v>100</v>
      </c>
      <c r="BB7" s="16">
        <f t="shared" si="5"/>
        <v>58.17</v>
      </c>
      <c r="BC7" s="16">
        <f t="shared" si="6"/>
        <v>77.03</v>
      </c>
      <c r="BD7" s="17">
        <f t="shared" si="7"/>
        <v>100</v>
      </c>
      <c r="BE7" s="16">
        <f t="shared" si="8"/>
        <v>57.41</v>
      </c>
      <c r="BF7" s="16">
        <f t="shared" si="9"/>
        <v>67.03</v>
      </c>
      <c r="BG7" s="17">
        <f t="shared" ref="BG7:BG45" si="24">AE7</f>
        <v>100</v>
      </c>
      <c r="BH7" s="17">
        <f t="shared" ref="BH7:BI45" si="25">IF(SUM(AF7,AH7,AJ7,AL7,AN7)=0,"",AVERAGE(AF7,AH7,AJ7,AL7,AN7))</f>
        <v>51</v>
      </c>
      <c r="BI7" s="17">
        <f t="shared" si="25"/>
        <v>51</v>
      </c>
      <c r="BJ7" s="17">
        <f t="shared" si="10"/>
        <v>100</v>
      </c>
      <c r="BK7" s="17" t="str">
        <f t="shared" si="11"/>
        <v/>
      </c>
      <c r="BL7" s="17" t="str">
        <f t="shared" si="12"/>
        <v/>
      </c>
      <c r="BM7" s="17">
        <f t="shared" si="13"/>
        <v>0</v>
      </c>
      <c r="BN7" s="18">
        <f t="shared" si="14"/>
        <v>53.1</v>
      </c>
      <c r="BO7" s="18">
        <f t="shared" si="15"/>
        <v>68.13</v>
      </c>
    </row>
    <row r="8" spans="1:67">
      <c r="A8" s="19">
        <v>42216</v>
      </c>
      <c r="B8" s="7" t="s">
        <v>58</v>
      </c>
      <c r="C8" s="1">
        <v>3</v>
      </c>
      <c r="D8" s="11" t="s">
        <v>7</v>
      </c>
      <c r="E8" s="21">
        <v>56.75</v>
      </c>
      <c r="F8" s="27">
        <v>56.75</v>
      </c>
      <c r="G8" s="22">
        <v>56.13</v>
      </c>
      <c r="H8" s="27">
        <v>98.78</v>
      </c>
      <c r="I8" s="22">
        <v>61.87</v>
      </c>
      <c r="J8" s="27">
        <v>61.87</v>
      </c>
      <c r="K8" s="10">
        <v>3</v>
      </c>
      <c r="L8" s="13">
        <f t="shared" si="16"/>
        <v>3</v>
      </c>
      <c r="M8" s="9">
        <f t="shared" si="17"/>
        <v>100</v>
      </c>
      <c r="N8" s="23">
        <v>69.900000000000006</v>
      </c>
      <c r="O8" s="27">
        <v>69.900000000000006</v>
      </c>
      <c r="P8" s="21">
        <v>69.099999999999994</v>
      </c>
      <c r="Q8" s="28">
        <v>69.099999999999994</v>
      </c>
      <c r="R8" s="23">
        <v>61.11</v>
      </c>
      <c r="S8" s="27">
        <v>61.11</v>
      </c>
      <c r="T8" s="10">
        <v>3</v>
      </c>
      <c r="U8" s="13">
        <f t="shared" si="0"/>
        <v>3</v>
      </c>
      <c r="V8" s="9">
        <f t="shared" si="18"/>
        <v>100</v>
      </c>
      <c r="W8" s="23">
        <v>60</v>
      </c>
      <c r="X8" s="27">
        <v>67</v>
      </c>
      <c r="Y8" s="23">
        <v>64.44</v>
      </c>
      <c r="Z8" s="27">
        <v>64.44</v>
      </c>
      <c r="AA8" s="23">
        <v>59</v>
      </c>
      <c r="AB8" s="27">
        <v>59</v>
      </c>
      <c r="AC8" s="10">
        <v>3</v>
      </c>
      <c r="AD8" s="13">
        <f t="shared" si="1"/>
        <v>3</v>
      </c>
      <c r="AE8" s="9">
        <f t="shared" si="19"/>
        <v>100</v>
      </c>
      <c r="AF8" s="23">
        <v>56</v>
      </c>
      <c r="AG8" s="27">
        <v>56</v>
      </c>
      <c r="AH8" s="8"/>
      <c r="AI8" s="9"/>
      <c r="AJ8" s="8"/>
      <c r="AK8" s="9"/>
      <c r="AL8" s="8"/>
      <c r="AM8" s="9"/>
      <c r="AN8" s="8"/>
      <c r="AO8" s="9"/>
      <c r="AP8" s="10">
        <v>1</v>
      </c>
      <c r="AQ8" s="14">
        <f t="shared" si="20"/>
        <v>1</v>
      </c>
      <c r="AR8" s="9">
        <f t="shared" si="21"/>
        <v>100</v>
      </c>
      <c r="AS8" s="23" t="s">
        <v>59</v>
      </c>
      <c r="AT8" s="27" t="s">
        <v>59</v>
      </c>
      <c r="AU8" s="10">
        <v>1</v>
      </c>
      <c r="AV8" s="14">
        <f t="shared" si="22"/>
        <v>0</v>
      </c>
      <c r="AW8" s="9">
        <f t="shared" si="23"/>
        <v>0</v>
      </c>
      <c r="AX8" s="12"/>
      <c r="AY8" s="16">
        <f t="shared" si="2"/>
        <v>58.25</v>
      </c>
      <c r="AZ8" s="16">
        <f t="shared" si="3"/>
        <v>72.47</v>
      </c>
      <c r="BA8" s="17">
        <f t="shared" si="4"/>
        <v>100</v>
      </c>
      <c r="BB8" s="16">
        <f t="shared" si="5"/>
        <v>66.7</v>
      </c>
      <c r="BC8" s="16">
        <f t="shared" si="6"/>
        <v>66.7</v>
      </c>
      <c r="BD8" s="17">
        <f t="shared" si="7"/>
        <v>100</v>
      </c>
      <c r="BE8" s="16">
        <f t="shared" si="8"/>
        <v>61.15</v>
      </c>
      <c r="BF8" s="16">
        <f t="shared" si="9"/>
        <v>63.48</v>
      </c>
      <c r="BG8" s="17">
        <f t="shared" si="24"/>
        <v>100</v>
      </c>
      <c r="BH8" s="17">
        <f t="shared" si="25"/>
        <v>56</v>
      </c>
      <c r="BI8" s="17">
        <f t="shared" si="25"/>
        <v>56</v>
      </c>
      <c r="BJ8" s="17">
        <f t="shared" si="10"/>
        <v>100</v>
      </c>
      <c r="BK8" s="17" t="str">
        <f t="shared" si="11"/>
        <v/>
      </c>
      <c r="BL8" s="17" t="str">
        <f t="shared" si="12"/>
        <v/>
      </c>
      <c r="BM8" s="17">
        <f t="shared" si="13"/>
        <v>0</v>
      </c>
      <c r="BN8" s="18">
        <f t="shared" si="14"/>
        <v>60.53</v>
      </c>
      <c r="BO8" s="18">
        <f t="shared" si="15"/>
        <v>64.66</v>
      </c>
    </row>
    <row r="9" spans="1:67">
      <c r="A9" s="19">
        <v>42216</v>
      </c>
      <c r="B9" s="7" t="s">
        <v>58</v>
      </c>
      <c r="C9" s="1">
        <v>4</v>
      </c>
      <c r="D9" s="11" t="s">
        <v>8</v>
      </c>
      <c r="E9" s="21">
        <v>32.5</v>
      </c>
      <c r="F9" s="27">
        <v>100.22</v>
      </c>
      <c r="G9" s="22">
        <v>28.6</v>
      </c>
      <c r="H9" s="27">
        <v>79.900000000000006</v>
      </c>
      <c r="I9" s="22">
        <v>44.42</v>
      </c>
      <c r="J9" s="27">
        <v>89.5</v>
      </c>
      <c r="K9" s="10">
        <v>3</v>
      </c>
      <c r="L9" s="13">
        <f t="shared" si="16"/>
        <v>3</v>
      </c>
      <c r="M9" s="9">
        <f t="shared" si="17"/>
        <v>100</v>
      </c>
      <c r="N9" s="23">
        <v>25</v>
      </c>
      <c r="O9" s="27">
        <v>48</v>
      </c>
      <c r="P9" s="21">
        <v>35</v>
      </c>
      <c r="Q9" s="28">
        <v>139.80000000000001</v>
      </c>
      <c r="R9" s="23">
        <v>36</v>
      </c>
      <c r="S9" s="27">
        <v>36</v>
      </c>
      <c r="T9" s="10">
        <v>3</v>
      </c>
      <c r="U9" s="13">
        <f t="shared" si="0"/>
        <v>3</v>
      </c>
      <c r="V9" s="9">
        <f t="shared" si="18"/>
        <v>100</v>
      </c>
      <c r="W9" s="23">
        <v>38.5</v>
      </c>
      <c r="X9" s="27">
        <v>45.55</v>
      </c>
      <c r="Y9" s="23">
        <v>41</v>
      </c>
      <c r="Z9" s="27">
        <v>41</v>
      </c>
      <c r="AA9" s="23">
        <v>44.44</v>
      </c>
      <c r="AB9" s="27">
        <v>86</v>
      </c>
      <c r="AC9" s="10">
        <v>3</v>
      </c>
      <c r="AD9" s="13">
        <f t="shared" si="1"/>
        <v>3</v>
      </c>
      <c r="AE9" s="9">
        <f t="shared" si="19"/>
        <v>100</v>
      </c>
      <c r="AF9" s="23">
        <v>36</v>
      </c>
      <c r="AG9" s="27">
        <v>36</v>
      </c>
      <c r="AH9" s="8"/>
      <c r="AI9" s="9"/>
      <c r="AJ9" s="8"/>
      <c r="AK9" s="9"/>
      <c r="AL9" s="8"/>
      <c r="AM9" s="9"/>
      <c r="AN9" s="8"/>
      <c r="AO9" s="9"/>
      <c r="AP9" s="10">
        <v>1</v>
      </c>
      <c r="AQ9" s="14">
        <f t="shared" si="20"/>
        <v>1</v>
      </c>
      <c r="AR9" s="9">
        <f t="shared" si="21"/>
        <v>100</v>
      </c>
      <c r="AS9" s="23" t="s">
        <v>59</v>
      </c>
      <c r="AT9" s="27" t="s">
        <v>59</v>
      </c>
      <c r="AU9" s="10">
        <v>1</v>
      </c>
      <c r="AV9" s="14">
        <f t="shared" si="22"/>
        <v>0</v>
      </c>
      <c r="AW9" s="9">
        <f t="shared" si="23"/>
        <v>0</v>
      </c>
      <c r="AX9" s="12"/>
      <c r="AY9" s="16">
        <f t="shared" si="2"/>
        <v>35.17</v>
      </c>
      <c r="AZ9" s="16">
        <f t="shared" si="3"/>
        <v>89.87</v>
      </c>
      <c r="BA9" s="17">
        <f t="shared" si="4"/>
        <v>100</v>
      </c>
      <c r="BB9" s="16">
        <f t="shared" si="5"/>
        <v>32</v>
      </c>
      <c r="BC9" s="16">
        <f t="shared" si="6"/>
        <v>74.599999999999994</v>
      </c>
      <c r="BD9" s="17">
        <f t="shared" si="7"/>
        <v>100</v>
      </c>
      <c r="BE9" s="16">
        <f t="shared" si="8"/>
        <v>41.31</v>
      </c>
      <c r="BF9" s="16">
        <f t="shared" si="9"/>
        <v>57.52</v>
      </c>
      <c r="BG9" s="17">
        <f t="shared" si="24"/>
        <v>100</v>
      </c>
      <c r="BH9" s="17">
        <f t="shared" si="25"/>
        <v>36</v>
      </c>
      <c r="BI9" s="17">
        <f t="shared" si="25"/>
        <v>36</v>
      </c>
      <c r="BJ9" s="17">
        <f t="shared" si="10"/>
        <v>100</v>
      </c>
      <c r="BK9" s="17" t="str">
        <f t="shared" si="11"/>
        <v/>
      </c>
      <c r="BL9" s="17" t="str">
        <f t="shared" si="12"/>
        <v/>
      </c>
      <c r="BM9" s="17">
        <f t="shared" si="13"/>
        <v>0</v>
      </c>
      <c r="BN9" s="18">
        <f t="shared" si="14"/>
        <v>36.119999999999997</v>
      </c>
      <c r="BO9" s="18">
        <f t="shared" si="15"/>
        <v>64.5</v>
      </c>
    </row>
    <row r="10" spans="1:67">
      <c r="A10" s="19">
        <v>42216</v>
      </c>
      <c r="B10" s="7" t="s">
        <v>58</v>
      </c>
      <c r="C10" s="1">
        <v>5</v>
      </c>
      <c r="D10" s="11" t="s">
        <v>9</v>
      </c>
      <c r="E10" s="21">
        <v>67</v>
      </c>
      <c r="F10" s="27">
        <v>96.52</v>
      </c>
      <c r="G10" s="22">
        <v>62.1</v>
      </c>
      <c r="H10" s="27">
        <v>99.9</v>
      </c>
      <c r="I10" s="22">
        <v>63.76</v>
      </c>
      <c r="J10" s="27">
        <v>113.11</v>
      </c>
      <c r="K10" s="10">
        <v>3</v>
      </c>
      <c r="L10" s="13">
        <f t="shared" si="16"/>
        <v>3</v>
      </c>
      <c r="M10" s="9">
        <f t="shared" si="17"/>
        <v>100</v>
      </c>
      <c r="N10" s="23">
        <v>69</v>
      </c>
      <c r="O10" s="27">
        <v>79.900000000000006</v>
      </c>
      <c r="P10" s="21">
        <v>76.11</v>
      </c>
      <c r="Q10" s="28">
        <v>89.9</v>
      </c>
      <c r="R10" s="23">
        <v>70</v>
      </c>
      <c r="S10" s="27">
        <v>84</v>
      </c>
      <c r="T10" s="10">
        <v>3</v>
      </c>
      <c r="U10" s="13">
        <f t="shared" si="0"/>
        <v>3</v>
      </c>
      <c r="V10" s="9">
        <f t="shared" si="18"/>
        <v>100</v>
      </c>
      <c r="W10" s="23">
        <v>53</v>
      </c>
      <c r="X10" s="27">
        <v>94</v>
      </c>
      <c r="Y10" s="23">
        <v>69</v>
      </c>
      <c r="Z10" s="27">
        <v>88</v>
      </c>
      <c r="AA10" s="23">
        <v>68</v>
      </c>
      <c r="AB10" s="27">
        <v>85</v>
      </c>
      <c r="AC10" s="10">
        <v>3</v>
      </c>
      <c r="AD10" s="13">
        <f t="shared" si="1"/>
        <v>3</v>
      </c>
      <c r="AE10" s="9">
        <f t="shared" si="19"/>
        <v>100</v>
      </c>
      <c r="AF10" s="23">
        <v>70</v>
      </c>
      <c r="AG10" s="27">
        <v>93</v>
      </c>
      <c r="AH10" s="8"/>
      <c r="AI10" s="9"/>
      <c r="AJ10" s="8"/>
      <c r="AK10" s="9"/>
      <c r="AL10" s="8"/>
      <c r="AM10" s="9"/>
      <c r="AN10" s="8"/>
      <c r="AO10" s="9"/>
      <c r="AP10" s="10">
        <v>1</v>
      </c>
      <c r="AQ10" s="14">
        <f t="shared" si="20"/>
        <v>1</v>
      </c>
      <c r="AR10" s="9">
        <f t="shared" si="21"/>
        <v>100</v>
      </c>
      <c r="AS10" s="23" t="s">
        <v>59</v>
      </c>
      <c r="AT10" s="27" t="s">
        <v>59</v>
      </c>
      <c r="AU10" s="10">
        <v>1</v>
      </c>
      <c r="AV10" s="14">
        <f t="shared" si="22"/>
        <v>0</v>
      </c>
      <c r="AW10" s="9">
        <f t="shared" si="23"/>
        <v>0</v>
      </c>
      <c r="AX10" s="12"/>
      <c r="AY10" s="16">
        <f t="shared" si="2"/>
        <v>64.290000000000006</v>
      </c>
      <c r="AZ10" s="16">
        <f t="shared" si="3"/>
        <v>103.18</v>
      </c>
      <c r="BA10" s="17">
        <f t="shared" si="4"/>
        <v>100</v>
      </c>
      <c r="BB10" s="16">
        <f t="shared" si="5"/>
        <v>71.7</v>
      </c>
      <c r="BC10" s="16">
        <f t="shared" si="6"/>
        <v>84.6</v>
      </c>
      <c r="BD10" s="17">
        <f t="shared" si="7"/>
        <v>100</v>
      </c>
      <c r="BE10" s="16">
        <f t="shared" si="8"/>
        <v>63.33</v>
      </c>
      <c r="BF10" s="16">
        <f t="shared" si="9"/>
        <v>89</v>
      </c>
      <c r="BG10" s="17">
        <f t="shared" si="24"/>
        <v>100</v>
      </c>
      <c r="BH10" s="17">
        <f t="shared" si="25"/>
        <v>70</v>
      </c>
      <c r="BI10" s="17">
        <f t="shared" si="25"/>
        <v>93</v>
      </c>
      <c r="BJ10" s="17">
        <f t="shared" si="10"/>
        <v>100</v>
      </c>
      <c r="BK10" s="17" t="str">
        <f t="shared" si="11"/>
        <v/>
      </c>
      <c r="BL10" s="17" t="str">
        <f t="shared" si="12"/>
        <v/>
      </c>
      <c r="BM10" s="17">
        <f t="shared" si="13"/>
        <v>0</v>
      </c>
      <c r="BN10" s="18">
        <f t="shared" si="14"/>
        <v>67.33</v>
      </c>
      <c r="BO10" s="18">
        <f t="shared" si="15"/>
        <v>92.45</v>
      </c>
    </row>
    <row r="11" spans="1:67">
      <c r="A11" s="19">
        <v>42216</v>
      </c>
      <c r="B11" s="7" t="s">
        <v>58</v>
      </c>
      <c r="C11" s="1">
        <v>6</v>
      </c>
      <c r="D11" s="11" t="s">
        <v>10</v>
      </c>
      <c r="E11" s="21" t="s">
        <v>59</v>
      </c>
      <c r="F11" s="27" t="s">
        <v>59</v>
      </c>
      <c r="G11" s="22">
        <v>44.9</v>
      </c>
      <c r="H11" s="27">
        <v>44.9</v>
      </c>
      <c r="I11" s="22">
        <v>41.3</v>
      </c>
      <c r="J11" s="27">
        <v>44.4</v>
      </c>
      <c r="K11" s="10">
        <v>3</v>
      </c>
      <c r="L11" s="13">
        <f t="shared" si="16"/>
        <v>2</v>
      </c>
      <c r="M11" s="9">
        <f t="shared" si="17"/>
        <v>66.666666666666657</v>
      </c>
      <c r="N11" s="23">
        <v>56</v>
      </c>
      <c r="O11" s="27">
        <v>57.78</v>
      </c>
      <c r="P11" s="21">
        <v>52</v>
      </c>
      <c r="Q11" s="28">
        <v>52</v>
      </c>
      <c r="R11" s="23">
        <v>49</v>
      </c>
      <c r="S11" s="27">
        <v>49</v>
      </c>
      <c r="T11" s="10">
        <v>3</v>
      </c>
      <c r="U11" s="13">
        <f t="shared" si="0"/>
        <v>3</v>
      </c>
      <c r="V11" s="9">
        <f t="shared" si="18"/>
        <v>100</v>
      </c>
      <c r="W11" s="23" t="s">
        <v>59</v>
      </c>
      <c r="X11" s="27" t="s">
        <v>59</v>
      </c>
      <c r="Y11" s="23">
        <v>49.9</v>
      </c>
      <c r="Z11" s="27">
        <v>49.9</v>
      </c>
      <c r="AA11" s="23">
        <v>55</v>
      </c>
      <c r="AB11" s="27">
        <v>55</v>
      </c>
      <c r="AC11" s="10">
        <v>3</v>
      </c>
      <c r="AD11" s="13">
        <f t="shared" si="1"/>
        <v>2</v>
      </c>
      <c r="AE11" s="9">
        <f t="shared" si="19"/>
        <v>66.666666666666657</v>
      </c>
      <c r="AF11" s="23">
        <v>54</v>
      </c>
      <c r="AG11" s="27">
        <v>54</v>
      </c>
      <c r="AH11" s="8"/>
      <c r="AI11" s="9"/>
      <c r="AJ11" s="8"/>
      <c r="AK11" s="9"/>
      <c r="AL11" s="8"/>
      <c r="AM11" s="9"/>
      <c r="AN11" s="8"/>
      <c r="AO11" s="9"/>
      <c r="AP11" s="10">
        <v>1</v>
      </c>
      <c r="AQ11" s="14">
        <f t="shared" si="20"/>
        <v>1</v>
      </c>
      <c r="AR11" s="9">
        <f t="shared" si="21"/>
        <v>100</v>
      </c>
      <c r="AS11" s="23" t="s">
        <v>59</v>
      </c>
      <c r="AT11" s="27" t="s">
        <v>59</v>
      </c>
      <c r="AU11" s="10">
        <v>1</v>
      </c>
      <c r="AV11" s="14">
        <f t="shared" si="22"/>
        <v>0</v>
      </c>
      <c r="AW11" s="9">
        <f t="shared" si="23"/>
        <v>0</v>
      </c>
      <c r="AX11" s="12"/>
      <c r="AY11" s="16">
        <f t="shared" si="2"/>
        <v>43.1</v>
      </c>
      <c r="AZ11" s="16">
        <f t="shared" si="3"/>
        <v>44.65</v>
      </c>
      <c r="BA11" s="17">
        <f t="shared" si="4"/>
        <v>66.666666666666657</v>
      </c>
      <c r="BB11" s="16">
        <f t="shared" si="5"/>
        <v>52.33</v>
      </c>
      <c r="BC11" s="16">
        <f t="shared" si="6"/>
        <v>52.93</v>
      </c>
      <c r="BD11" s="17">
        <f t="shared" si="7"/>
        <v>100</v>
      </c>
      <c r="BE11" s="16">
        <f t="shared" si="8"/>
        <v>52.45</v>
      </c>
      <c r="BF11" s="16">
        <f t="shared" si="9"/>
        <v>52.45</v>
      </c>
      <c r="BG11" s="17">
        <f t="shared" si="24"/>
        <v>66.666666666666657</v>
      </c>
      <c r="BH11" s="17">
        <f t="shared" si="25"/>
        <v>54</v>
      </c>
      <c r="BI11" s="17">
        <f t="shared" si="25"/>
        <v>54</v>
      </c>
      <c r="BJ11" s="17">
        <f t="shared" si="10"/>
        <v>100</v>
      </c>
      <c r="BK11" s="17" t="str">
        <f t="shared" si="11"/>
        <v/>
      </c>
      <c r="BL11" s="17" t="str">
        <f t="shared" si="12"/>
        <v/>
      </c>
      <c r="BM11" s="17">
        <f t="shared" si="13"/>
        <v>0</v>
      </c>
      <c r="BN11" s="18">
        <f t="shared" si="14"/>
        <v>50.47</v>
      </c>
      <c r="BO11" s="18">
        <f t="shared" si="15"/>
        <v>51.01</v>
      </c>
    </row>
    <row r="12" spans="1:67">
      <c r="A12" s="19">
        <v>42216</v>
      </c>
      <c r="B12" s="7" t="s">
        <v>58</v>
      </c>
      <c r="C12" s="1">
        <v>7</v>
      </c>
      <c r="D12" s="11" t="s">
        <v>45</v>
      </c>
      <c r="E12" s="21">
        <v>6</v>
      </c>
      <c r="F12" s="27">
        <v>11.4</v>
      </c>
      <c r="G12" s="22">
        <v>7.9</v>
      </c>
      <c r="H12" s="27">
        <v>14</v>
      </c>
      <c r="I12" s="22">
        <v>9.77</v>
      </c>
      <c r="J12" s="27">
        <v>12</v>
      </c>
      <c r="K12" s="10">
        <v>3</v>
      </c>
      <c r="L12" s="13">
        <f t="shared" si="16"/>
        <v>3</v>
      </c>
      <c r="M12" s="9">
        <f t="shared" si="17"/>
        <v>100</v>
      </c>
      <c r="N12" s="23">
        <v>18</v>
      </c>
      <c r="O12" s="27">
        <v>18</v>
      </c>
      <c r="P12" s="21">
        <v>13.5</v>
      </c>
      <c r="Q12" s="28">
        <v>13.5</v>
      </c>
      <c r="R12" s="23">
        <v>14</v>
      </c>
      <c r="S12" s="27">
        <v>14</v>
      </c>
      <c r="T12" s="10">
        <v>3</v>
      </c>
      <c r="U12" s="13">
        <f t="shared" si="0"/>
        <v>3</v>
      </c>
      <c r="V12" s="9">
        <f t="shared" si="18"/>
        <v>100</v>
      </c>
      <c r="W12" s="23">
        <v>17</v>
      </c>
      <c r="X12" s="27">
        <v>17</v>
      </c>
      <c r="Y12" s="23">
        <v>14</v>
      </c>
      <c r="Z12" s="27">
        <v>14</v>
      </c>
      <c r="AA12" s="23">
        <v>15</v>
      </c>
      <c r="AB12" s="27">
        <v>15</v>
      </c>
      <c r="AC12" s="10">
        <v>3</v>
      </c>
      <c r="AD12" s="13">
        <f t="shared" si="1"/>
        <v>3</v>
      </c>
      <c r="AE12" s="9">
        <f t="shared" si="19"/>
        <v>100</v>
      </c>
      <c r="AF12" s="23">
        <v>16</v>
      </c>
      <c r="AG12" s="27">
        <v>16</v>
      </c>
      <c r="AH12" s="8"/>
      <c r="AI12" s="9"/>
      <c r="AJ12" s="8"/>
      <c r="AK12" s="9"/>
      <c r="AL12" s="8"/>
      <c r="AM12" s="9"/>
      <c r="AN12" s="8"/>
      <c r="AO12" s="9"/>
      <c r="AP12" s="10">
        <v>1</v>
      </c>
      <c r="AQ12" s="14">
        <f t="shared" si="20"/>
        <v>1</v>
      </c>
      <c r="AR12" s="9">
        <f t="shared" si="21"/>
        <v>100</v>
      </c>
      <c r="AS12" s="23" t="s">
        <v>59</v>
      </c>
      <c r="AT12" s="27" t="s">
        <v>59</v>
      </c>
      <c r="AU12" s="10">
        <v>1</v>
      </c>
      <c r="AV12" s="14">
        <f t="shared" si="22"/>
        <v>0</v>
      </c>
      <c r="AW12" s="9">
        <f t="shared" si="23"/>
        <v>0</v>
      </c>
      <c r="AX12" s="12"/>
      <c r="AY12" s="16">
        <f t="shared" si="2"/>
        <v>7.89</v>
      </c>
      <c r="AZ12" s="16">
        <f t="shared" si="3"/>
        <v>12.47</v>
      </c>
      <c r="BA12" s="17">
        <f t="shared" si="4"/>
        <v>100</v>
      </c>
      <c r="BB12" s="16">
        <f t="shared" si="5"/>
        <v>15.17</v>
      </c>
      <c r="BC12" s="16">
        <f t="shared" si="6"/>
        <v>15.17</v>
      </c>
      <c r="BD12" s="17">
        <f t="shared" si="7"/>
        <v>100</v>
      </c>
      <c r="BE12" s="16">
        <f t="shared" si="8"/>
        <v>15.33</v>
      </c>
      <c r="BF12" s="16">
        <f t="shared" si="9"/>
        <v>15.33</v>
      </c>
      <c r="BG12" s="17">
        <f t="shared" si="24"/>
        <v>100</v>
      </c>
      <c r="BH12" s="17">
        <f t="shared" si="25"/>
        <v>16</v>
      </c>
      <c r="BI12" s="17">
        <f t="shared" si="25"/>
        <v>16</v>
      </c>
      <c r="BJ12" s="17">
        <f t="shared" si="10"/>
        <v>100</v>
      </c>
      <c r="BK12" s="17" t="str">
        <f t="shared" si="11"/>
        <v/>
      </c>
      <c r="BL12" s="17" t="str">
        <f t="shared" si="12"/>
        <v/>
      </c>
      <c r="BM12" s="17">
        <f t="shared" si="13"/>
        <v>0</v>
      </c>
      <c r="BN12" s="18">
        <f t="shared" si="14"/>
        <v>13.6</v>
      </c>
      <c r="BO12" s="18">
        <f t="shared" si="15"/>
        <v>14.74</v>
      </c>
    </row>
    <row r="13" spans="1:67">
      <c r="A13" s="19">
        <v>42216</v>
      </c>
      <c r="B13" s="7" t="s">
        <v>58</v>
      </c>
      <c r="C13" s="1">
        <v>8</v>
      </c>
      <c r="D13" s="11" t="s">
        <v>11</v>
      </c>
      <c r="E13" s="21">
        <v>440</v>
      </c>
      <c r="F13" s="27">
        <v>599</v>
      </c>
      <c r="G13" s="22">
        <v>262</v>
      </c>
      <c r="H13" s="27">
        <v>525</v>
      </c>
      <c r="I13" s="22">
        <v>574</v>
      </c>
      <c r="J13" s="27">
        <v>851</v>
      </c>
      <c r="K13" s="10">
        <v>3</v>
      </c>
      <c r="L13" s="13">
        <f t="shared" si="16"/>
        <v>3</v>
      </c>
      <c r="M13" s="9">
        <f t="shared" si="17"/>
        <v>100</v>
      </c>
      <c r="N13" s="23">
        <v>330</v>
      </c>
      <c r="O13" s="27">
        <v>440</v>
      </c>
      <c r="P13" s="21">
        <v>220.66</v>
      </c>
      <c r="Q13" s="28">
        <v>618</v>
      </c>
      <c r="R13" s="23">
        <v>250</v>
      </c>
      <c r="S13" s="27">
        <v>970</v>
      </c>
      <c r="T13" s="10">
        <v>3</v>
      </c>
      <c r="U13" s="13">
        <f t="shared" si="0"/>
        <v>3</v>
      </c>
      <c r="V13" s="9">
        <f t="shared" si="18"/>
        <v>100</v>
      </c>
      <c r="W13" s="23">
        <v>300</v>
      </c>
      <c r="X13" s="27">
        <v>528</v>
      </c>
      <c r="Y13" s="23">
        <v>300</v>
      </c>
      <c r="Z13" s="27">
        <v>670</v>
      </c>
      <c r="AA13" s="23">
        <v>250</v>
      </c>
      <c r="AB13" s="27">
        <v>780</v>
      </c>
      <c r="AC13" s="10">
        <v>3</v>
      </c>
      <c r="AD13" s="13">
        <f t="shared" si="1"/>
        <v>3</v>
      </c>
      <c r="AE13" s="9">
        <f t="shared" si="19"/>
        <v>100</v>
      </c>
      <c r="AF13" s="23">
        <v>340</v>
      </c>
      <c r="AG13" s="27">
        <v>340</v>
      </c>
      <c r="AH13" s="8"/>
      <c r="AI13" s="9"/>
      <c r="AJ13" s="8"/>
      <c r="AK13" s="9"/>
      <c r="AL13" s="8"/>
      <c r="AM13" s="9"/>
      <c r="AN13" s="8"/>
      <c r="AO13" s="9"/>
      <c r="AP13" s="10">
        <v>1</v>
      </c>
      <c r="AQ13" s="14">
        <f t="shared" si="20"/>
        <v>1</v>
      </c>
      <c r="AR13" s="9">
        <f t="shared" si="21"/>
        <v>100</v>
      </c>
      <c r="AS13" s="23" t="s">
        <v>59</v>
      </c>
      <c r="AT13" s="27" t="s">
        <v>59</v>
      </c>
      <c r="AU13" s="10">
        <v>1</v>
      </c>
      <c r="AV13" s="14">
        <f t="shared" si="22"/>
        <v>0</v>
      </c>
      <c r="AW13" s="9">
        <f t="shared" si="23"/>
        <v>0</v>
      </c>
      <c r="AX13" s="12"/>
      <c r="AY13" s="16">
        <f t="shared" si="2"/>
        <v>425.33</v>
      </c>
      <c r="AZ13" s="16">
        <f t="shared" si="3"/>
        <v>658.33</v>
      </c>
      <c r="BA13" s="17">
        <f t="shared" si="4"/>
        <v>100</v>
      </c>
      <c r="BB13" s="16">
        <f t="shared" si="5"/>
        <v>266.89</v>
      </c>
      <c r="BC13" s="16">
        <f t="shared" si="6"/>
        <v>676</v>
      </c>
      <c r="BD13" s="17">
        <f t="shared" si="7"/>
        <v>100</v>
      </c>
      <c r="BE13" s="16">
        <f t="shared" si="8"/>
        <v>283.33</v>
      </c>
      <c r="BF13" s="16">
        <f t="shared" si="9"/>
        <v>659.33</v>
      </c>
      <c r="BG13" s="17">
        <f t="shared" si="24"/>
        <v>100</v>
      </c>
      <c r="BH13" s="17">
        <f t="shared" si="25"/>
        <v>340</v>
      </c>
      <c r="BI13" s="17">
        <f t="shared" si="25"/>
        <v>340</v>
      </c>
      <c r="BJ13" s="17">
        <f t="shared" si="10"/>
        <v>100</v>
      </c>
      <c r="BK13" s="17" t="str">
        <f t="shared" si="11"/>
        <v/>
      </c>
      <c r="BL13" s="17" t="str">
        <f t="shared" si="12"/>
        <v/>
      </c>
      <c r="BM13" s="17">
        <f t="shared" si="13"/>
        <v>0</v>
      </c>
      <c r="BN13" s="18">
        <f t="shared" si="14"/>
        <v>328.89</v>
      </c>
      <c r="BO13" s="18">
        <f t="shared" si="15"/>
        <v>583.41999999999996</v>
      </c>
    </row>
    <row r="14" spans="1:67">
      <c r="A14" s="19">
        <v>42216</v>
      </c>
      <c r="B14" s="7" t="s">
        <v>58</v>
      </c>
      <c r="C14" s="1">
        <v>9</v>
      </c>
      <c r="D14" s="11" t="s">
        <v>12</v>
      </c>
      <c r="E14" s="21">
        <v>34</v>
      </c>
      <c r="F14" s="27">
        <v>53.4</v>
      </c>
      <c r="G14" s="22">
        <v>42</v>
      </c>
      <c r="H14" s="27">
        <v>42</v>
      </c>
      <c r="I14" s="22">
        <v>45</v>
      </c>
      <c r="J14" s="27">
        <v>77.2</v>
      </c>
      <c r="K14" s="10">
        <v>3</v>
      </c>
      <c r="L14" s="13">
        <f t="shared" si="16"/>
        <v>3</v>
      </c>
      <c r="M14" s="9">
        <f t="shared" si="17"/>
        <v>100</v>
      </c>
      <c r="N14" s="23">
        <v>62</v>
      </c>
      <c r="O14" s="27">
        <v>62</v>
      </c>
      <c r="P14" s="21">
        <v>46</v>
      </c>
      <c r="Q14" s="28">
        <v>52.2</v>
      </c>
      <c r="R14" s="23">
        <v>43</v>
      </c>
      <c r="S14" s="27">
        <v>43</v>
      </c>
      <c r="T14" s="10">
        <v>3</v>
      </c>
      <c r="U14" s="13">
        <f t="shared" si="0"/>
        <v>3</v>
      </c>
      <c r="V14" s="9">
        <f t="shared" si="18"/>
        <v>100</v>
      </c>
      <c r="W14" s="23" t="s">
        <v>59</v>
      </c>
      <c r="X14" s="27" t="s">
        <v>59</v>
      </c>
      <c r="Y14" s="23">
        <v>45</v>
      </c>
      <c r="Z14" s="27">
        <v>45</v>
      </c>
      <c r="AA14" s="23" t="s">
        <v>59</v>
      </c>
      <c r="AB14" s="27" t="s">
        <v>59</v>
      </c>
      <c r="AC14" s="10">
        <v>3</v>
      </c>
      <c r="AD14" s="13">
        <f t="shared" si="1"/>
        <v>1</v>
      </c>
      <c r="AE14" s="9">
        <f t="shared" si="19"/>
        <v>33.333333333333329</v>
      </c>
      <c r="AF14" s="23" t="s">
        <v>59</v>
      </c>
      <c r="AG14" s="27" t="s">
        <v>59</v>
      </c>
      <c r="AH14" s="8"/>
      <c r="AI14" s="9"/>
      <c r="AJ14" s="8"/>
      <c r="AK14" s="9"/>
      <c r="AL14" s="8"/>
      <c r="AM14" s="9"/>
      <c r="AN14" s="8"/>
      <c r="AO14" s="9"/>
      <c r="AP14" s="10">
        <v>1</v>
      </c>
      <c r="AQ14" s="14">
        <f t="shared" si="20"/>
        <v>0</v>
      </c>
      <c r="AR14" s="9">
        <f t="shared" si="21"/>
        <v>0</v>
      </c>
      <c r="AS14" s="23" t="s">
        <v>59</v>
      </c>
      <c r="AT14" s="27" t="s">
        <v>59</v>
      </c>
      <c r="AU14" s="10">
        <v>1</v>
      </c>
      <c r="AV14" s="14">
        <f t="shared" si="22"/>
        <v>0</v>
      </c>
      <c r="AW14" s="9">
        <f t="shared" si="23"/>
        <v>0</v>
      </c>
      <c r="AX14" s="12"/>
      <c r="AY14" s="16">
        <f t="shared" si="2"/>
        <v>40.33</v>
      </c>
      <c r="AZ14" s="16">
        <f t="shared" si="3"/>
        <v>57.53</v>
      </c>
      <c r="BA14" s="17">
        <f t="shared" si="4"/>
        <v>100</v>
      </c>
      <c r="BB14" s="16">
        <f t="shared" si="5"/>
        <v>50.33</v>
      </c>
      <c r="BC14" s="16">
        <f t="shared" si="6"/>
        <v>52.4</v>
      </c>
      <c r="BD14" s="17">
        <f t="shared" si="7"/>
        <v>100</v>
      </c>
      <c r="BE14" s="16">
        <f t="shared" si="8"/>
        <v>45</v>
      </c>
      <c r="BF14" s="16">
        <f t="shared" si="9"/>
        <v>45</v>
      </c>
      <c r="BG14" s="17">
        <f t="shared" si="24"/>
        <v>33.333333333333329</v>
      </c>
      <c r="BH14" s="17" t="str">
        <f t="shared" si="25"/>
        <v/>
      </c>
      <c r="BI14" s="17" t="str">
        <f t="shared" si="25"/>
        <v/>
      </c>
      <c r="BJ14" s="17">
        <f t="shared" si="10"/>
        <v>0</v>
      </c>
      <c r="BK14" s="17" t="str">
        <f t="shared" si="11"/>
        <v/>
      </c>
      <c r="BL14" s="17" t="str">
        <f t="shared" si="12"/>
        <v/>
      </c>
      <c r="BM14" s="17">
        <f t="shared" si="13"/>
        <v>0</v>
      </c>
      <c r="BN14" s="18">
        <f t="shared" si="14"/>
        <v>45.22</v>
      </c>
      <c r="BO14" s="18">
        <f t="shared" si="15"/>
        <v>51.64</v>
      </c>
    </row>
    <row r="15" spans="1:67">
      <c r="A15" s="19">
        <v>42216</v>
      </c>
      <c r="B15" s="7" t="s">
        <v>58</v>
      </c>
      <c r="C15" s="1">
        <v>10</v>
      </c>
      <c r="D15" s="11" t="s">
        <v>13</v>
      </c>
      <c r="E15" s="21">
        <v>170</v>
      </c>
      <c r="F15" s="27">
        <v>390</v>
      </c>
      <c r="G15" s="22">
        <v>87</v>
      </c>
      <c r="H15" s="27">
        <v>270</v>
      </c>
      <c r="I15" s="22">
        <v>257</v>
      </c>
      <c r="J15" s="27">
        <v>374.9</v>
      </c>
      <c r="K15" s="10">
        <v>3</v>
      </c>
      <c r="L15" s="13">
        <f t="shared" si="16"/>
        <v>3</v>
      </c>
      <c r="M15" s="9">
        <f t="shared" si="17"/>
        <v>100</v>
      </c>
      <c r="N15" s="23">
        <v>260</v>
      </c>
      <c r="O15" s="27">
        <v>347</v>
      </c>
      <c r="P15" s="21">
        <v>165.6</v>
      </c>
      <c r="Q15" s="28">
        <v>361.2</v>
      </c>
      <c r="R15" s="23">
        <v>167</v>
      </c>
      <c r="S15" s="27">
        <v>408</v>
      </c>
      <c r="T15" s="10">
        <v>3</v>
      </c>
      <c r="U15" s="13">
        <f t="shared" si="0"/>
        <v>3</v>
      </c>
      <c r="V15" s="9">
        <f t="shared" si="18"/>
        <v>100</v>
      </c>
      <c r="W15" s="23">
        <v>190</v>
      </c>
      <c r="X15" s="27">
        <v>304</v>
      </c>
      <c r="Y15" s="23">
        <v>171</v>
      </c>
      <c r="Z15" s="27">
        <v>320</v>
      </c>
      <c r="AA15" s="23">
        <v>259</v>
      </c>
      <c r="AB15" s="27">
        <v>394</v>
      </c>
      <c r="AC15" s="10">
        <v>3</v>
      </c>
      <c r="AD15" s="13">
        <f t="shared" si="1"/>
        <v>3</v>
      </c>
      <c r="AE15" s="9">
        <f t="shared" si="19"/>
        <v>100</v>
      </c>
      <c r="AF15" s="23">
        <v>187</v>
      </c>
      <c r="AG15" s="27">
        <v>270</v>
      </c>
      <c r="AH15" s="8"/>
      <c r="AI15" s="9"/>
      <c r="AJ15" s="8"/>
      <c r="AK15" s="9"/>
      <c r="AL15" s="8"/>
      <c r="AM15" s="9"/>
      <c r="AN15" s="8"/>
      <c r="AO15" s="9"/>
      <c r="AP15" s="10">
        <v>1</v>
      </c>
      <c r="AQ15" s="14">
        <f t="shared" si="20"/>
        <v>1</v>
      </c>
      <c r="AR15" s="9">
        <f t="shared" si="21"/>
        <v>100</v>
      </c>
      <c r="AS15" s="23" t="s">
        <v>59</v>
      </c>
      <c r="AT15" s="27" t="s">
        <v>59</v>
      </c>
      <c r="AU15" s="10">
        <v>1</v>
      </c>
      <c r="AV15" s="14">
        <f t="shared" si="22"/>
        <v>0</v>
      </c>
      <c r="AW15" s="9">
        <f t="shared" si="23"/>
        <v>0</v>
      </c>
      <c r="AX15" s="12"/>
      <c r="AY15" s="16">
        <f t="shared" si="2"/>
        <v>171.33</v>
      </c>
      <c r="AZ15" s="16">
        <f t="shared" si="3"/>
        <v>344.97</v>
      </c>
      <c r="BA15" s="17">
        <f t="shared" si="4"/>
        <v>100</v>
      </c>
      <c r="BB15" s="16">
        <f t="shared" si="5"/>
        <v>197.53</v>
      </c>
      <c r="BC15" s="16">
        <f t="shared" si="6"/>
        <v>372.07</v>
      </c>
      <c r="BD15" s="17">
        <f t="shared" si="7"/>
        <v>100</v>
      </c>
      <c r="BE15" s="16">
        <f t="shared" si="8"/>
        <v>206.67</v>
      </c>
      <c r="BF15" s="16">
        <f t="shared" si="9"/>
        <v>339.33</v>
      </c>
      <c r="BG15" s="17">
        <f t="shared" si="24"/>
        <v>100</v>
      </c>
      <c r="BH15" s="17">
        <f t="shared" si="25"/>
        <v>187</v>
      </c>
      <c r="BI15" s="17">
        <f t="shared" si="25"/>
        <v>270</v>
      </c>
      <c r="BJ15" s="17">
        <f t="shared" si="10"/>
        <v>100</v>
      </c>
      <c r="BK15" s="17" t="str">
        <f t="shared" si="11"/>
        <v/>
      </c>
      <c r="BL15" s="17" t="str">
        <f t="shared" si="12"/>
        <v/>
      </c>
      <c r="BM15" s="17">
        <f t="shared" si="13"/>
        <v>0</v>
      </c>
      <c r="BN15" s="18">
        <f t="shared" si="14"/>
        <v>190.63</v>
      </c>
      <c r="BO15" s="18">
        <f t="shared" si="15"/>
        <v>331.59</v>
      </c>
    </row>
    <row r="16" spans="1:67">
      <c r="A16" s="19">
        <v>42216</v>
      </c>
      <c r="B16" s="7" t="s">
        <v>58</v>
      </c>
      <c r="C16" s="1">
        <v>11</v>
      </c>
      <c r="D16" s="11" t="s">
        <v>14</v>
      </c>
      <c r="E16" s="21">
        <v>260</v>
      </c>
      <c r="F16" s="27">
        <v>383.75</v>
      </c>
      <c r="G16" s="22">
        <v>350</v>
      </c>
      <c r="H16" s="27">
        <v>566</v>
      </c>
      <c r="I16" s="22">
        <v>342</v>
      </c>
      <c r="J16" s="27">
        <v>342</v>
      </c>
      <c r="K16" s="10">
        <v>3</v>
      </c>
      <c r="L16" s="13">
        <f t="shared" si="16"/>
        <v>3</v>
      </c>
      <c r="M16" s="9">
        <f t="shared" si="17"/>
        <v>100</v>
      </c>
      <c r="N16" s="23">
        <v>308</v>
      </c>
      <c r="O16" s="27">
        <v>413</v>
      </c>
      <c r="P16" s="21">
        <v>132.30000000000001</v>
      </c>
      <c r="Q16" s="28">
        <v>356.5</v>
      </c>
      <c r="R16" s="23">
        <v>225</v>
      </c>
      <c r="S16" s="27">
        <v>409</v>
      </c>
      <c r="T16" s="10">
        <v>3</v>
      </c>
      <c r="U16" s="13">
        <f t="shared" si="0"/>
        <v>3</v>
      </c>
      <c r="V16" s="9">
        <f t="shared" si="18"/>
        <v>100</v>
      </c>
      <c r="W16" s="23">
        <v>249</v>
      </c>
      <c r="X16" s="27">
        <v>380</v>
      </c>
      <c r="Y16" s="23">
        <v>138</v>
      </c>
      <c r="Z16" s="27">
        <v>451</v>
      </c>
      <c r="AA16" s="23">
        <v>318</v>
      </c>
      <c r="AB16" s="27">
        <v>353</v>
      </c>
      <c r="AC16" s="10">
        <v>3</v>
      </c>
      <c r="AD16" s="13">
        <f t="shared" si="1"/>
        <v>3</v>
      </c>
      <c r="AE16" s="9">
        <f t="shared" si="19"/>
        <v>100</v>
      </c>
      <c r="AF16" s="23">
        <v>250</v>
      </c>
      <c r="AG16" s="27">
        <v>327</v>
      </c>
      <c r="AH16" s="8"/>
      <c r="AI16" s="9"/>
      <c r="AJ16" s="8"/>
      <c r="AK16" s="9"/>
      <c r="AL16" s="8"/>
      <c r="AM16" s="9"/>
      <c r="AN16" s="8"/>
      <c r="AO16" s="9"/>
      <c r="AP16" s="10">
        <v>1</v>
      </c>
      <c r="AQ16" s="14">
        <f t="shared" si="20"/>
        <v>1</v>
      </c>
      <c r="AR16" s="9">
        <f t="shared" si="21"/>
        <v>100</v>
      </c>
      <c r="AS16" s="23" t="s">
        <v>59</v>
      </c>
      <c r="AT16" s="27" t="s">
        <v>59</v>
      </c>
      <c r="AU16" s="10">
        <v>1</v>
      </c>
      <c r="AV16" s="14">
        <f t="shared" si="22"/>
        <v>0</v>
      </c>
      <c r="AW16" s="9">
        <f t="shared" si="23"/>
        <v>0</v>
      </c>
      <c r="AX16" s="12"/>
      <c r="AY16" s="16">
        <f t="shared" si="2"/>
        <v>317.33</v>
      </c>
      <c r="AZ16" s="16">
        <f t="shared" si="3"/>
        <v>430.58</v>
      </c>
      <c r="BA16" s="17">
        <f t="shared" si="4"/>
        <v>100</v>
      </c>
      <c r="BB16" s="16">
        <f t="shared" si="5"/>
        <v>221.77</v>
      </c>
      <c r="BC16" s="16">
        <f t="shared" si="6"/>
        <v>392.83</v>
      </c>
      <c r="BD16" s="17">
        <f t="shared" si="7"/>
        <v>100</v>
      </c>
      <c r="BE16" s="16">
        <f t="shared" si="8"/>
        <v>235</v>
      </c>
      <c r="BF16" s="16">
        <f t="shared" si="9"/>
        <v>394.67</v>
      </c>
      <c r="BG16" s="17">
        <f t="shared" si="24"/>
        <v>100</v>
      </c>
      <c r="BH16" s="17">
        <f t="shared" si="25"/>
        <v>250</v>
      </c>
      <c r="BI16" s="17">
        <f t="shared" si="25"/>
        <v>327</v>
      </c>
      <c r="BJ16" s="17">
        <f t="shared" si="10"/>
        <v>100</v>
      </c>
      <c r="BK16" s="17" t="str">
        <f t="shared" si="11"/>
        <v/>
      </c>
      <c r="BL16" s="17" t="str">
        <f t="shared" si="12"/>
        <v/>
      </c>
      <c r="BM16" s="17">
        <f t="shared" si="13"/>
        <v>0</v>
      </c>
      <c r="BN16" s="18">
        <f t="shared" si="14"/>
        <v>256.02999999999997</v>
      </c>
      <c r="BO16" s="18">
        <f t="shared" si="15"/>
        <v>386.27</v>
      </c>
    </row>
    <row r="17" spans="1:67">
      <c r="A17" s="19">
        <v>42216</v>
      </c>
      <c r="B17" s="7" t="s">
        <v>58</v>
      </c>
      <c r="C17" s="1">
        <v>12</v>
      </c>
      <c r="D17" s="11" t="s">
        <v>15</v>
      </c>
      <c r="E17" s="21">
        <v>503.33</v>
      </c>
      <c r="F17" s="27">
        <v>819.9</v>
      </c>
      <c r="G17" s="22">
        <v>346.33</v>
      </c>
      <c r="H17" s="27">
        <v>733.33</v>
      </c>
      <c r="I17" s="22">
        <v>456</v>
      </c>
      <c r="J17" s="27">
        <v>780</v>
      </c>
      <c r="K17" s="10">
        <v>3</v>
      </c>
      <c r="L17" s="13">
        <f t="shared" si="16"/>
        <v>3</v>
      </c>
      <c r="M17" s="9">
        <f t="shared" si="17"/>
        <v>100</v>
      </c>
      <c r="N17" s="23">
        <v>655</v>
      </c>
      <c r="O17" s="27">
        <v>655</v>
      </c>
      <c r="P17" s="21">
        <v>593.5</v>
      </c>
      <c r="Q17" s="28">
        <v>593.5</v>
      </c>
      <c r="R17" s="23">
        <v>448</v>
      </c>
      <c r="S17" s="27">
        <v>774</v>
      </c>
      <c r="T17" s="10">
        <v>3</v>
      </c>
      <c r="U17" s="13">
        <f t="shared" si="0"/>
        <v>3</v>
      </c>
      <c r="V17" s="9">
        <f t="shared" si="18"/>
        <v>100</v>
      </c>
      <c r="W17" s="23">
        <v>800</v>
      </c>
      <c r="X17" s="27">
        <v>800</v>
      </c>
      <c r="Y17" s="23">
        <v>459</v>
      </c>
      <c r="Z17" s="27">
        <v>635</v>
      </c>
      <c r="AA17" s="23">
        <v>543</v>
      </c>
      <c r="AB17" s="27">
        <v>867</v>
      </c>
      <c r="AC17" s="10">
        <v>3</v>
      </c>
      <c r="AD17" s="13">
        <f t="shared" si="1"/>
        <v>3</v>
      </c>
      <c r="AE17" s="9">
        <f t="shared" si="19"/>
        <v>100</v>
      </c>
      <c r="AF17" s="23" t="s">
        <v>59</v>
      </c>
      <c r="AG17" s="27" t="s">
        <v>59</v>
      </c>
      <c r="AH17" s="8"/>
      <c r="AI17" s="9"/>
      <c r="AJ17" s="8"/>
      <c r="AK17" s="9"/>
      <c r="AL17" s="8"/>
      <c r="AM17" s="9"/>
      <c r="AN17" s="8"/>
      <c r="AO17" s="9"/>
      <c r="AP17" s="10">
        <v>1</v>
      </c>
      <c r="AQ17" s="14">
        <f t="shared" si="20"/>
        <v>0</v>
      </c>
      <c r="AR17" s="9">
        <f t="shared" si="21"/>
        <v>0</v>
      </c>
      <c r="AS17" s="23" t="s">
        <v>59</v>
      </c>
      <c r="AT17" s="27" t="s">
        <v>59</v>
      </c>
      <c r="AU17" s="10">
        <v>1</v>
      </c>
      <c r="AV17" s="14">
        <f t="shared" si="22"/>
        <v>0</v>
      </c>
      <c r="AW17" s="9">
        <f t="shared" si="23"/>
        <v>0</v>
      </c>
      <c r="AX17" s="12"/>
      <c r="AY17" s="16">
        <f t="shared" si="2"/>
        <v>435.22</v>
      </c>
      <c r="AZ17" s="16">
        <f t="shared" si="3"/>
        <v>777.74</v>
      </c>
      <c r="BA17" s="17">
        <f t="shared" si="4"/>
        <v>100</v>
      </c>
      <c r="BB17" s="16">
        <f t="shared" si="5"/>
        <v>565.5</v>
      </c>
      <c r="BC17" s="16">
        <f t="shared" si="6"/>
        <v>674.17</v>
      </c>
      <c r="BD17" s="17">
        <f t="shared" si="7"/>
        <v>100</v>
      </c>
      <c r="BE17" s="16">
        <f t="shared" si="8"/>
        <v>600.66999999999996</v>
      </c>
      <c r="BF17" s="16">
        <f t="shared" si="9"/>
        <v>767.33</v>
      </c>
      <c r="BG17" s="17">
        <f t="shared" si="24"/>
        <v>100</v>
      </c>
      <c r="BH17" s="17" t="str">
        <f t="shared" si="25"/>
        <v/>
      </c>
      <c r="BI17" s="17" t="str">
        <f t="shared" si="25"/>
        <v/>
      </c>
      <c r="BJ17" s="17">
        <f t="shared" si="10"/>
        <v>0</v>
      </c>
      <c r="BK17" s="17" t="str">
        <f t="shared" si="11"/>
        <v/>
      </c>
      <c r="BL17" s="17" t="str">
        <f t="shared" si="12"/>
        <v/>
      </c>
      <c r="BM17" s="17">
        <f t="shared" si="13"/>
        <v>0</v>
      </c>
      <c r="BN17" s="18">
        <f t="shared" si="14"/>
        <v>533.79999999999995</v>
      </c>
      <c r="BO17" s="18">
        <f t="shared" si="15"/>
        <v>739.75</v>
      </c>
    </row>
    <row r="18" spans="1:67">
      <c r="A18" s="19">
        <v>42216</v>
      </c>
      <c r="B18" s="7" t="s">
        <v>58</v>
      </c>
      <c r="C18" s="1">
        <v>13</v>
      </c>
      <c r="D18" s="11" t="s">
        <v>16</v>
      </c>
      <c r="E18" s="21" t="s">
        <v>59</v>
      </c>
      <c r="F18" s="27" t="s">
        <v>59</v>
      </c>
      <c r="G18" s="22" t="s">
        <v>59</v>
      </c>
      <c r="H18" s="27" t="s">
        <v>59</v>
      </c>
      <c r="I18" s="22" t="s">
        <v>59</v>
      </c>
      <c r="J18" s="27" t="s">
        <v>59</v>
      </c>
      <c r="K18" s="10">
        <v>3</v>
      </c>
      <c r="L18" s="13">
        <f t="shared" si="16"/>
        <v>0</v>
      </c>
      <c r="M18" s="9">
        <f t="shared" si="17"/>
        <v>0</v>
      </c>
      <c r="N18" s="23" t="s">
        <v>59</v>
      </c>
      <c r="O18" s="27" t="s">
        <v>59</v>
      </c>
      <c r="P18" s="21" t="s">
        <v>59</v>
      </c>
      <c r="Q18" s="28" t="s">
        <v>59</v>
      </c>
      <c r="R18" s="23" t="s">
        <v>59</v>
      </c>
      <c r="S18" s="27" t="s">
        <v>59</v>
      </c>
      <c r="T18" s="10">
        <v>3</v>
      </c>
      <c r="U18" s="13">
        <f t="shared" si="0"/>
        <v>0</v>
      </c>
      <c r="V18" s="9">
        <f t="shared" si="18"/>
        <v>0</v>
      </c>
      <c r="W18" s="23">
        <v>350</v>
      </c>
      <c r="X18" s="27">
        <v>350</v>
      </c>
      <c r="Y18" s="23" t="s">
        <v>59</v>
      </c>
      <c r="Z18" s="27" t="s">
        <v>59</v>
      </c>
      <c r="AA18" s="23" t="s">
        <v>59</v>
      </c>
      <c r="AB18" s="27" t="s">
        <v>59</v>
      </c>
      <c r="AC18" s="10">
        <v>3</v>
      </c>
      <c r="AD18" s="13">
        <f t="shared" si="1"/>
        <v>1</v>
      </c>
      <c r="AE18" s="9">
        <f t="shared" si="19"/>
        <v>33.333333333333329</v>
      </c>
      <c r="AF18" s="23" t="s">
        <v>59</v>
      </c>
      <c r="AG18" s="27" t="s">
        <v>59</v>
      </c>
      <c r="AH18" s="8"/>
      <c r="AI18" s="9"/>
      <c r="AJ18" s="8"/>
      <c r="AK18" s="9"/>
      <c r="AL18" s="8"/>
      <c r="AM18" s="9"/>
      <c r="AN18" s="8"/>
      <c r="AO18" s="9"/>
      <c r="AP18" s="10">
        <v>1</v>
      </c>
      <c r="AQ18" s="14">
        <f t="shared" si="20"/>
        <v>0</v>
      </c>
      <c r="AR18" s="9">
        <f t="shared" si="21"/>
        <v>0</v>
      </c>
      <c r="AS18" s="23">
        <v>300</v>
      </c>
      <c r="AT18" s="27">
        <v>350</v>
      </c>
      <c r="AU18" s="10">
        <v>1</v>
      </c>
      <c r="AV18" s="14">
        <f t="shared" si="22"/>
        <v>1</v>
      </c>
      <c r="AW18" s="9">
        <f t="shared" si="23"/>
        <v>100</v>
      </c>
      <c r="AX18" s="12"/>
      <c r="AY18" s="16" t="str">
        <f t="shared" si="2"/>
        <v/>
      </c>
      <c r="AZ18" s="16" t="str">
        <f t="shared" si="3"/>
        <v/>
      </c>
      <c r="BA18" s="17">
        <f t="shared" si="4"/>
        <v>0</v>
      </c>
      <c r="BB18" s="16" t="str">
        <f t="shared" si="5"/>
        <v/>
      </c>
      <c r="BC18" s="16" t="str">
        <f t="shared" si="6"/>
        <v/>
      </c>
      <c r="BD18" s="17">
        <f t="shared" si="7"/>
        <v>0</v>
      </c>
      <c r="BE18" s="16">
        <f t="shared" si="8"/>
        <v>350</v>
      </c>
      <c r="BF18" s="16">
        <f t="shared" si="9"/>
        <v>350</v>
      </c>
      <c r="BG18" s="17">
        <f t="shared" si="24"/>
        <v>33.333333333333329</v>
      </c>
      <c r="BH18" s="17" t="str">
        <f t="shared" si="25"/>
        <v/>
      </c>
      <c r="BI18" s="17" t="str">
        <f t="shared" si="25"/>
        <v/>
      </c>
      <c r="BJ18" s="17">
        <f t="shared" si="10"/>
        <v>0</v>
      </c>
      <c r="BK18" s="17">
        <f t="shared" si="11"/>
        <v>300</v>
      </c>
      <c r="BL18" s="17">
        <f t="shared" si="12"/>
        <v>350</v>
      </c>
      <c r="BM18" s="17">
        <f t="shared" si="13"/>
        <v>100</v>
      </c>
      <c r="BN18" s="18">
        <f t="shared" si="14"/>
        <v>325</v>
      </c>
      <c r="BO18" s="18">
        <f t="shared" si="15"/>
        <v>350</v>
      </c>
    </row>
    <row r="19" spans="1:67">
      <c r="A19" s="19">
        <v>42216</v>
      </c>
      <c r="B19" s="7" t="s">
        <v>58</v>
      </c>
      <c r="C19" s="1">
        <v>14</v>
      </c>
      <c r="D19" s="11" t="s">
        <v>17</v>
      </c>
      <c r="E19" s="21">
        <v>129.9</v>
      </c>
      <c r="F19" s="27">
        <v>129.9</v>
      </c>
      <c r="G19" s="22" t="s">
        <v>59</v>
      </c>
      <c r="H19" s="27" t="s">
        <v>59</v>
      </c>
      <c r="I19" s="22" t="s">
        <v>59</v>
      </c>
      <c r="J19" s="27" t="s">
        <v>59</v>
      </c>
      <c r="K19" s="10">
        <v>3</v>
      </c>
      <c r="L19" s="13">
        <f t="shared" si="16"/>
        <v>1</v>
      </c>
      <c r="M19" s="9">
        <f t="shared" si="17"/>
        <v>33.333333333333329</v>
      </c>
      <c r="N19" s="23" t="s">
        <v>59</v>
      </c>
      <c r="O19" s="27" t="s">
        <v>59</v>
      </c>
      <c r="P19" s="21">
        <v>200</v>
      </c>
      <c r="Q19" s="28">
        <v>400</v>
      </c>
      <c r="R19" s="23">
        <v>335</v>
      </c>
      <c r="S19" s="27">
        <v>335</v>
      </c>
      <c r="T19" s="10">
        <v>3</v>
      </c>
      <c r="U19" s="13">
        <f t="shared" si="0"/>
        <v>2</v>
      </c>
      <c r="V19" s="9">
        <f t="shared" si="18"/>
        <v>66.666666666666657</v>
      </c>
      <c r="W19" s="23">
        <v>225</v>
      </c>
      <c r="X19" s="27">
        <v>330</v>
      </c>
      <c r="Y19" s="23" t="s">
        <v>59</v>
      </c>
      <c r="Z19" s="27" t="s">
        <v>59</v>
      </c>
      <c r="AA19" s="23" t="s">
        <v>59</v>
      </c>
      <c r="AB19" s="27" t="s">
        <v>59</v>
      </c>
      <c r="AC19" s="10">
        <v>3</v>
      </c>
      <c r="AD19" s="13">
        <f t="shared" si="1"/>
        <v>1</v>
      </c>
      <c r="AE19" s="9">
        <f t="shared" si="19"/>
        <v>33.333333333333329</v>
      </c>
      <c r="AF19" s="23" t="s">
        <v>59</v>
      </c>
      <c r="AG19" s="27" t="s">
        <v>59</v>
      </c>
      <c r="AH19" s="8"/>
      <c r="AI19" s="9"/>
      <c r="AJ19" s="8"/>
      <c r="AK19" s="9"/>
      <c r="AL19" s="8"/>
      <c r="AM19" s="9"/>
      <c r="AN19" s="8"/>
      <c r="AO19" s="9"/>
      <c r="AP19" s="10">
        <v>1</v>
      </c>
      <c r="AQ19" s="14">
        <f t="shared" si="20"/>
        <v>0</v>
      </c>
      <c r="AR19" s="9">
        <f t="shared" si="21"/>
        <v>0</v>
      </c>
      <c r="AS19" s="23">
        <v>250</v>
      </c>
      <c r="AT19" s="27">
        <v>320</v>
      </c>
      <c r="AU19" s="10">
        <v>1</v>
      </c>
      <c r="AV19" s="14">
        <f t="shared" si="22"/>
        <v>1</v>
      </c>
      <c r="AW19" s="9">
        <f t="shared" si="23"/>
        <v>100</v>
      </c>
      <c r="AX19" s="12"/>
      <c r="AY19" s="16">
        <f t="shared" si="2"/>
        <v>129.9</v>
      </c>
      <c r="AZ19" s="16">
        <f t="shared" si="3"/>
        <v>129.9</v>
      </c>
      <c r="BA19" s="17">
        <f t="shared" si="4"/>
        <v>33.333333333333329</v>
      </c>
      <c r="BB19" s="16">
        <f t="shared" si="5"/>
        <v>267.5</v>
      </c>
      <c r="BC19" s="16">
        <f t="shared" si="6"/>
        <v>367.5</v>
      </c>
      <c r="BD19" s="17">
        <f t="shared" si="7"/>
        <v>66.666666666666657</v>
      </c>
      <c r="BE19" s="16">
        <f t="shared" si="8"/>
        <v>225</v>
      </c>
      <c r="BF19" s="16">
        <f t="shared" si="9"/>
        <v>330</v>
      </c>
      <c r="BG19" s="17">
        <f t="shared" si="24"/>
        <v>33.333333333333329</v>
      </c>
      <c r="BH19" s="17" t="str">
        <f t="shared" si="25"/>
        <v/>
      </c>
      <c r="BI19" s="17" t="str">
        <f t="shared" si="25"/>
        <v/>
      </c>
      <c r="BJ19" s="17">
        <f t="shared" si="10"/>
        <v>0</v>
      </c>
      <c r="BK19" s="17">
        <f t="shared" si="11"/>
        <v>250</v>
      </c>
      <c r="BL19" s="17">
        <f t="shared" si="12"/>
        <v>320</v>
      </c>
      <c r="BM19" s="17">
        <f t="shared" si="13"/>
        <v>100</v>
      </c>
      <c r="BN19" s="18">
        <f t="shared" si="14"/>
        <v>218.1</v>
      </c>
      <c r="BO19" s="18">
        <f t="shared" si="15"/>
        <v>286.85000000000002</v>
      </c>
    </row>
    <row r="20" spans="1:67">
      <c r="A20" s="19">
        <v>42216</v>
      </c>
      <c r="B20" s="7" t="s">
        <v>58</v>
      </c>
      <c r="C20" s="1">
        <v>15</v>
      </c>
      <c r="D20" s="11" t="s">
        <v>18</v>
      </c>
      <c r="E20" s="21">
        <v>90.9</v>
      </c>
      <c r="F20" s="27">
        <v>90.9</v>
      </c>
      <c r="G20" s="22">
        <v>91.9</v>
      </c>
      <c r="H20" s="27">
        <v>91.9</v>
      </c>
      <c r="I20" s="22">
        <v>105.9</v>
      </c>
      <c r="J20" s="27">
        <v>105.9</v>
      </c>
      <c r="K20" s="10">
        <v>3</v>
      </c>
      <c r="L20" s="13">
        <f t="shared" si="16"/>
        <v>3</v>
      </c>
      <c r="M20" s="9">
        <f t="shared" si="17"/>
        <v>100</v>
      </c>
      <c r="N20" s="23" t="s">
        <v>59</v>
      </c>
      <c r="O20" s="27" t="s">
        <v>59</v>
      </c>
      <c r="P20" s="21">
        <v>114</v>
      </c>
      <c r="Q20" s="28">
        <v>114</v>
      </c>
      <c r="R20" s="23">
        <v>137</v>
      </c>
      <c r="S20" s="27">
        <v>137</v>
      </c>
      <c r="T20" s="10">
        <v>3</v>
      </c>
      <c r="U20" s="13">
        <f t="shared" si="0"/>
        <v>2</v>
      </c>
      <c r="V20" s="9">
        <f t="shared" si="18"/>
        <v>66.666666666666657</v>
      </c>
      <c r="W20" s="23">
        <v>108</v>
      </c>
      <c r="X20" s="27">
        <v>120</v>
      </c>
      <c r="Y20" s="23" t="s">
        <v>59</v>
      </c>
      <c r="Z20" s="27" t="s">
        <v>59</v>
      </c>
      <c r="AA20" s="23" t="s">
        <v>59</v>
      </c>
      <c r="AB20" s="27" t="s">
        <v>59</v>
      </c>
      <c r="AC20" s="10">
        <v>3</v>
      </c>
      <c r="AD20" s="13">
        <f t="shared" si="1"/>
        <v>1</v>
      </c>
      <c r="AE20" s="9">
        <f t="shared" si="19"/>
        <v>33.333333333333329</v>
      </c>
      <c r="AF20" s="23">
        <v>121</v>
      </c>
      <c r="AG20" s="27">
        <v>121</v>
      </c>
      <c r="AH20" s="8"/>
      <c r="AI20" s="9"/>
      <c r="AJ20" s="8"/>
      <c r="AK20" s="9"/>
      <c r="AL20" s="8"/>
      <c r="AM20" s="9"/>
      <c r="AN20" s="8"/>
      <c r="AO20" s="9"/>
      <c r="AP20" s="10">
        <v>1</v>
      </c>
      <c r="AQ20" s="14">
        <f t="shared" si="20"/>
        <v>1</v>
      </c>
      <c r="AR20" s="9">
        <f t="shared" si="21"/>
        <v>100</v>
      </c>
      <c r="AS20" s="23" t="s">
        <v>59</v>
      </c>
      <c r="AT20" s="27" t="s">
        <v>59</v>
      </c>
      <c r="AU20" s="10">
        <v>1</v>
      </c>
      <c r="AV20" s="14">
        <f t="shared" si="22"/>
        <v>0</v>
      </c>
      <c r="AW20" s="9">
        <f t="shared" si="23"/>
        <v>0</v>
      </c>
      <c r="AX20" s="12"/>
      <c r="AY20" s="16">
        <f t="shared" si="2"/>
        <v>96.23</v>
      </c>
      <c r="AZ20" s="16">
        <f t="shared" si="3"/>
        <v>96.23</v>
      </c>
      <c r="BA20" s="17">
        <f t="shared" si="4"/>
        <v>100</v>
      </c>
      <c r="BB20" s="16">
        <f t="shared" si="5"/>
        <v>125.5</v>
      </c>
      <c r="BC20" s="16">
        <f t="shared" si="6"/>
        <v>125.5</v>
      </c>
      <c r="BD20" s="17">
        <f t="shared" si="7"/>
        <v>66.666666666666657</v>
      </c>
      <c r="BE20" s="16">
        <f t="shared" si="8"/>
        <v>108</v>
      </c>
      <c r="BF20" s="16">
        <f t="shared" si="9"/>
        <v>120</v>
      </c>
      <c r="BG20" s="17">
        <f t="shared" si="24"/>
        <v>33.333333333333329</v>
      </c>
      <c r="BH20" s="17">
        <f t="shared" si="25"/>
        <v>121</v>
      </c>
      <c r="BI20" s="17">
        <f t="shared" si="25"/>
        <v>121</v>
      </c>
      <c r="BJ20" s="17">
        <f t="shared" si="10"/>
        <v>100</v>
      </c>
      <c r="BK20" s="17" t="str">
        <f t="shared" si="11"/>
        <v/>
      </c>
      <c r="BL20" s="17" t="str">
        <f t="shared" si="12"/>
        <v/>
      </c>
      <c r="BM20" s="17">
        <f t="shared" si="13"/>
        <v>0</v>
      </c>
      <c r="BN20" s="18">
        <f t="shared" si="14"/>
        <v>112.68</v>
      </c>
      <c r="BO20" s="18">
        <f t="shared" si="15"/>
        <v>115.68</v>
      </c>
    </row>
    <row r="21" spans="1:67">
      <c r="A21" s="19">
        <v>42216</v>
      </c>
      <c r="B21" s="7" t="s">
        <v>58</v>
      </c>
      <c r="C21" s="1">
        <v>16</v>
      </c>
      <c r="D21" s="11" t="s">
        <v>19</v>
      </c>
      <c r="E21" s="21">
        <v>63</v>
      </c>
      <c r="F21" s="27">
        <v>119.8</v>
      </c>
      <c r="G21" s="22">
        <v>69.88</v>
      </c>
      <c r="H21" s="27">
        <v>199</v>
      </c>
      <c r="I21" s="22">
        <v>58.4</v>
      </c>
      <c r="J21" s="27">
        <v>165</v>
      </c>
      <c r="K21" s="10">
        <v>3</v>
      </c>
      <c r="L21" s="13">
        <f t="shared" si="16"/>
        <v>3</v>
      </c>
      <c r="M21" s="9">
        <f t="shared" si="17"/>
        <v>100</v>
      </c>
      <c r="N21" s="23">
        <v>85</v>
      </c>
      <c r="O21" s="27">
        <v>250</v>
      </c>
      <c r="P21" s="21">
        <v>48.2</v>
      </c>
      <c r="Q21" s="28">
        <v>224.7</v>
      </c>
      <c r="R21" s="23">
        <v>57</v>
      </c>
      <c r="S21" s="27">
        <v>126</v>
      </c>
      <c r="T21" s="10">
        <v>3</v>
      </c>
      <c r="U21" s="13">
        <f t="shared" si="0"/>
        <v>3</v>
      </c>
      <c r="V21" s="9">
        <f t="shared" si="18"/>
        <v>100</v>
      </c>
      <c r="W21" s="23">
        <v>46</v>
      </c>
      <c r="X21" s="27">
        <v>200</v>
      </c>
      <c r="Y21" s="23" t="s">
        <v>59</v>
      </c>
      <c r="Z21" s="27" t="s">
        <v>59</v>
      </c>
      <c r="AA21" s="23" t="s">
        <v>59</v>
      </c>
      <c r="AB21" s="27" t="s">
        <v>59</v>
      </c>
      <c r="AC21" s="10">
        <v>3</v>
      </c>
      <c r="AD21" s="13">
        <f t="shared" si="1"/>
        <v>1</v>
      </c>
      <c r="AE21" s="9">
        <f t="shared" si="19"/>
        <v>33.333333333333329</v>
      </c>
      <c r="AF21" s="23">
        <v>56</v>
      </c>
      <c r="AG21" s="27">
        <v>56</v>
      </c>
      <c r="AH21" s="8"/>
      <c r="AI21" s="9"/>
      <c r="AJ21" s="8"/>
      <c r="AK21" s="9"/>
      <c r="AL21" s="8"/>
      <c r="AM21" s="9"/>
      <c r="AN21" s="8"/>
      <c r="AO21" s="9"/>
      <c r="AP21" s="10">
        <v>1</v>
      </c>
      <c r="AQ21" s="14">
        <f t="shared" si="20"/>
        <v>1</v>
      </c>
      <c r="AR21" s="9">
        <f t="shared" si="21"/>
        <v>100</v>
      </c>
      <c r="AS21" s="23" t="s">
        <v>59</v>
      </c>
      <c r="AT21" s="27" t="s">
        <v>59</v>
      </c>
      <c r="AU21" s="10">
        <v>1</v>
      </c>
      <c r="AV21" s="14">
        <f t="shared" si="22"/>
        <v>0</v>
      </c>
      <c r="AW21" s="9">
        <f t="shared" si="23"/>
        <v>0</v>
      </c>
      <c r="AX21" s="12"/>
      <c r="AY21" s="16">
        <f t="shared" si="2"/>
        <v>63.76</v>
      </c>
      <c r="AZ21" s="16">
        <f t="shared" si="3"/>
        <v>161.27000000000001</v>
      </c>
      <c r="BA21" s="17">
        <f t="shared" si="4"/>
        <v>100</v>
      </c>
      <c r="BB21" s="16">
        <f t="shared" si="5"/>
        <v>63.4</v>
      </c>
      <c r="BC21" s="16">
        <f t="shared" si="6"/>
        <v>200.23</v>
      </c>
      <c r="BD21" s="17">
        <f t="shared" si="7"/>
        <v>100</v>
      </c>
      <c r="BE21" s="16">
        <f t="shared" si="8"/>
        <v>46</v>
      </c>
      <c r="BF21" s="16">
        <f t="shared" si="9"/>
        <v>200</v>
      </c>
      <c r="BG21" s="17">
        <f t="shared" si="24"/>
        <v>33.333333333333329</v>
      </c>
      <c r="BH21" s="17">
        <f t="shared" si="25"/>
        <v>56</v>
      </c>
      <c r="BI21" s="17">
        <f t="shared" si="25"/>
        <v>56</v>
      </c>
      <c r="BJ21" s="17">
        <f t="shared" si="10"/>
        <v>100</v>
      </c>
      <c r="BK21" s="17" t="str">
        <f t="shared" si="11"/>
        <v/>
      </c>
      <c r="BL21" s="17" t="str">
        <f t="shared" si="12"/>
        <v/>
      </c>
      <c r="BM21" s="17">
        <f t="shared" si="13"/>
        <v>0</v>
      </c>
      <c r="BN21" s="18">
        <f t="shared" si="14"/>
        <v>57.29</v>
      </c>
      <c r="BO21" s="18">
        <f t="shared" si="15"/>
        <v>154.38</v>
      </c>
    </row>
    <row r="22" spans="1:67">
      <c r="A22" s="19">
        <v>42216</v>
      </c>
      <c r="B22" s="7" t="s">
        <v>58</v>
      </c>
      <c r="C22" s="1">
        <v>17</v>
      </c>
      <c r="D22" s="11" t="s">
        <v>20</v>
      </c>
      <c r="E22" s="21">
        <v>356.4</v>
      </c>
      <c r="F22" s="27">
        <v>542</v>
      </c>
      <c r="G22" s="22">
        <v>284.89999999999998</v>
      </c>
      <c r="H22" s="27">
        <v>284.89999999999998</v>
      </c>
      <c r="I22" s="22" t="s">
        <v>59</v>
      </c>
      <c r="J22" s="27" t="s">
        <v>59</v>
      </c>
      <c r="K22" s="10">
        <v>3</v>
      </c>
      <c r="L22" s="13">
        <f t="shared" si="16"/>
        <v>2</v>
      </c>
      <c r="M22" s="9">
        <f t="shared" si="17"/>
        <v>66.666666666666657</v>
      </c>
      <c r="N22" s="23" t="s">
        <v>59</v>
      </c>
      <c r="O22" s="27" t="s">
        <v>59</v>
      </c>
      <c r="P22" s="21">
        <v>179.6</v>
      </c>
      <c r="Q22" s="28">
        <v>179.6</v>
      </c>
      <c r="R22" s="23">
        <v>156</v>
      </c>
      <c r="S22" s="27">
        <v>156</v>
      </c>
      <c r="T22" s="10">
        <v>3</v>
      </c>
      <c r="U22" s="13">
        <f t="shared" si="0"/>
        <v>2</v>
      </c>
      <c r="V22" s="9">
        <f t="shared" si="18"/>
        <v>66.666666666666657</v>
      </c>
      <c r="W22" s="23">
        <v>180</v>
      </c>
      <c r="X22" s="27">
        <v>393</v>
      </c>
      <c r="Y22" s="23" t="s">
        <v>59</v>
      </c>
      <c r="Z22" s="27" t="s">
        <v>59</v>
      </c>
      <c r="AA22" s="23" t="s">
        <v>59</v>
      </c>
      <c r="AB22" s="27" t="s">
        <v>59</v>
      </c>
      <c r="AC22" s="10">
        <v>3</v>
      </c>
      <c r="AD22" s="13">
        <f t="shared" si="1"/>
        <v>1</v>
      </c>
      <c r="AE22" s="9">
        <f t="shared" si="19"/>
        <v>33.333333333333329</v>
      </c>
      <c r="AF22" s="23">
        <v>270</v>
      </c>
      <c r="AG22" s="27">
        <v>270</v>
      </c>
      <c r="AH22" s="8"/>
      <c r="AI22" s="9"/>
      <c r="AJ22" s="8"/>
      <c r="AK22" s="9"/>
      <c r="AL22" s="8"/>
      <c r="AM22" s="9"/>
      <c r="AN22" s="8"/>
      <c r="AO22" s="9"/>
      <c r="AP22" s="10">
        <v>1</v>
      </c>
      <c r="AQ22" s="14">
        <f t="shared" si="20"/>
        <v>1</v>
      </c>
      <c r="AR22" s="9">
        <f t="shared" si="21"/>
        <v>100</v>
      </c>
      <c r="AS22" s="23" t="s">
        <v>59</v>
      </c>
      <c r="AT22" s="27" t="s">
        <v>59</v>
      </c>
      <c r="AU22" s="10">
        <v>1</v>
      </c>
      <c r="AV22" s="14">
        <f t="shared" si="22"/>
        <v>0</v>
      </c>
      <c r="AW22" s="9">
        <f t="shared" si="23"/>
        <v>0</v>
      </c>
      <c r="AX22" s="12"/>
      <c r="AY22" s="16">
        <f t="shared" si="2"/>
        <v>320.64999999999998</v>
      </c>
      <c r="AZ22" s="16">
        <f t="shared" si="3"/>
        <v>413.45</v>
      </c>
      <c r="BA22" s="17">
        <f t="shared" si="4"/>
        <v>66.666666666666657</v>
      </c>
      <c r="BB22" s="16">
        <f t="shared" si="5"/>
        <v>167.8</v>
      </c>
      <c r="BC22" s="16">
        <f t="shared" si="6"/>
        <v>167.8</v>
      </c>
      <c r="BD22" s="17">
        <f t="shared" si="7"/>
        <v>66.666666666666657</v>
      </c>
      <c r="BE22" s="16">
        <f t="shared" si="8"/>
        <v>180</v>
      </c>
      <c r="BF22" s="16">
        <f t="shared" si="9"/>
        <v>393</v>
      </c>
      <c r="BG22" s="17">
        <f t="shared" si="24"/>
        <v>33.333333333333329</v>
      </c>
      <c r="BH22" s="17">
        <f t="shared" si="25"/>
        <v>270</v>
      </c>
      <c r="BI22" s="17">
        <f t="shared" si="25"/>
        <v>270</v>
      </c>
      <c r="BJ22" s="17">
        <f t="shared" si="10"/>
        <v>100</v>
      </c>
      <c r="BK22" s="17" t="str">
        <f t="shared" si="11"/>
        <v/>
      </c>
      <c r="BL22" s="17" t="str">
        <f t="shared" si="12"/>
        <v/>
      </c>
      <c r="BM22" s="17">
        <f t="shared" si="13"/>
        <v>0</v>
      </c>
      <c r="BN22" s="18">
        <f t="shared" si="14"/>
        <v>234.61</v>
      </c>
      <c r="BO22" s="18">
        <f t="shared" si="15"/>
        <v>311.06</v>
      </c>
    </row>
    <row r="23" spans="1:67">
      <c r="A23" s="19">
        <v>42216</v>
      </c>
      <c r="B23" s="7" t="s">
        <v>58</v>
      </c>
      <c r="C23" s="1">
        <v>18</v>
      </c>
      <c r="D23" s="11" t="s">
        <v>21</v>
      </c>
      <c r="E23" s="21">
        <v>197.71</v>
      </c>
      <c r="F23" s="27">
        <v>197.71</v>
      </c>
      <c r="G23" s="22">
        <v>153</v>
      </c>
      <c r="H23" s="27">
        <v>153</v>
      </c>
      <c r="I23" s="22">
        <v>158</v>
      </c>
      <c r="J23" s="27">
        <v>158</v>
      </c>
      <c r="K23" s="10">
        <v>3</v>
      </c>
      <c r="L23" s="13">
        <f t="shared" si="16"/>
        <v>3</v>
      </c>
      <c r="M23" s="9">
        <f t="shared" si="17"/>
        <v>100</v>
      </c>
      <c r="N23" s="23">
        <v>145</v>
      </c>
      <c r="O23" s="27">
        <v>180</v>
      </c>
      <c r="P23" s="21">
        <v>154.6</v>
      </c>
      <c r="Q23" s="28">
        <v>154.6</v>
      </c>
      <c r="R23" s="23">
        <v>157</v>
      </c>
      <c r="S23" s="27">
        <v>157</v>
      </c>
      <c r="T23" s="10">
        <v>3</v>
      </c>
      <c r="U23" s="13">
        <f t="shared" si="0"/>
        <v>3</v>
      </c>
      <c r="V23" s="9">
        <f t="shared" si="18"/>
        <v>100</v>
      </c>
      <c r="W23" s="23">
        <v>95</v>
      </c>
      <c r="X23" s="27">
        <v>220</v>
      </c>
      <c r="Y23" s="23" t="s">
        <v>59</v>
      </c>
      <c r="Z23" s="27" t="s">
        <v>59</v>
      </c>
      <c r="AA23" s="23" t="s">
        <v>59</v>
      </c>
      <c r="AB23" s="27" t="s">
        <v>59</v>
      </c>
      <c r="AC23" s="10">
        <v>3</v>
      </c>
      <c r="AD23" s="13">
        <f t="shared" si="1"/>
        <v>1</v>
      </c>
      <c r="AE23" s="9">
        <f t="shared" si="19"/>
        <v>33.333333333333329</v>
      </c>
      <c r="AF23" s="23" t="s">
        <v>59</v>
      </c>
      <c r="AG23" s="27" t="s">
        <v>59</v>
      </c>
      <c r="AH23" s="8"/>
      <c r="AI23" s="9"/>
      <c r="AJ23" s="8"/>
      <c r="AK23" s="9"/>
      <c r="AL23" s="8"/>
      <c r="AM23" s="9"/>
      <c r="AN23" s="8"/>
      <c r="AO23" s="9"/>
      <c r="AP23" s="10">
        <v>1</v>
      </c>
      <c r="AQ23" s="14">
        <f t="shared" si="20"/>
        <v>0</v>
      </c>
      <c r="AR23" s="9">
        <f t="shared" si="21"/>
        <v>0</v>
      </c>
      <c r="AS23" s="23" t="s">
        <v>59</v>
      </c>
      <c r="AT23" s="27" t="s">
        <v>59</v>
      </c>
      <c r="AU23" s="10">
        <v>1</v>
      </c>
      <c r="AV23" s="14">
        <f t="shared" si="22"/>
        <v>0</v>
      </c>
      <c r="AW23" s="9">
        <f t="shared" si="23"/>
        <v>0</v>
      </c>
      <c r="AX23" s="12"/>
      <c r="AY23" s="16">
        <f t="shared" si="2"/>
        <v>169.57</v>
      </c>
      <c r="AZ23" s="16">
        <f t="shared" si="3"/>
        <v>169.57</v>
      </c>
      <c r="BA23" s="17">
        <f t="shared" si="4"/>
        <v>100</v>
      </c>
      <c r="BB23" s="16">
        <f t="shared" si="5"/>
        <v>152.19999999999999</v>
      </c>
      <c r="BC23" s="16">
        <f t="shared" si="6"/>
        <v>163.87</v>
      </c>
      <c r="BD23" s="17">
        <f t="shared" si="7"/>
        <v>100</v>
      </c>
      <c r="BE23" s="16">
        <f t="shared" si="8"/>
        <v>95</v>
      </c>
      <c r="BF23" s="16">
        <f t="shared" si="9"/>
        <v>220</v>
      </c>
      <c r="BG23" s="17">
        <f t="shared" si="24"/>
        <v>33.333333333333329</v>
      </c>
      <c r="BH23" s="17" t="str">
        <f t="shared" si="25"/>
        <v/>
      </c>
      <c r="BI23" s="17" t="str">
        <f t="shared" si="25"/>
        <v/>
      </c>
      <c r="BJ23" s="17">
        <f t="shared" si="10"/>
        <v>0</v>
      </c>
      <c r="BK23" s="17" t="str">
        <f t="shared" si="11"/>
        <v/>
      </c>
      <c r="BL23" s="17" t="str">
        <f t="shared" si="12"/>
        <v/>
      </c>
      <c r="BM23" s="17">
        <f t="shared" si="13"/>
        <v>0</v>
      </c>
      <c r="BN23" s="18">
        <f t="shared" si="14"/>
        <v>138.91999999999999</v>
      </c>
      <c r="BO23" s="18">
        <f t="shared" si="15"/>
        <v>184.48</v>
      </c>
    </row>
    <row r="24" spans="1:67">
      <c r="A24" s="19">
        <v>42216</v>
      </c>
      <c r="B24" s="7" t="s">
        <v>58</v>
      </c>
      <c r="C24" s="1">
        <v>19</v>
      </c>
      <c r="D24" s="11" t="s">
        <v>22</v>
      </c>
      <c r="E24" s="21">
        <v>26</v>
      </c>
      <c r="F24" s="27">
        <v>58</v>
      </c>
      <c r="G24" s="22">
        <v>19</v>
      </c>
      <c r="H24" s="27">
        <v>89</v>
      </c>
      <c r="I24" s="22">
        <v>16.82</v>
      </c>
      <c r="J24" s="27">
        <v>69.599999999999994</v>
      </c>
      <c r="K24" s="10">
        <v>3</v>
      </c>
      <c r="L24" s="13">
        <f t="shared" si="16"/>
        <v>3</v>
      </c>
      <c r="M24" s="9">
        <f t="shared" si="17"/>
        <v>100</v>
      </c>
      <c r="N24" s="23">
        <v>21</v>
      </c>
      <c r="O24" s="27">
        <v>52</v>
      </c>
      <c r="P24" s="21">
        <v>18.899999999999999</v>
      </c>
      <c r="Q24" s="28">
        <v>53.5</v>
      </c>
      <c r="R24" s="23">
        <v>19</v>
      </c>
      <c r="S24" s="27">
        <v>38</v>
      </c>
      <c r="T24" s="10">
        <v>3</v>
      </c>
      <c r="U24" s="13">
        <f t="shared" si="0"/>
        <v>3</v>
      </c>
      <c r="V24" s="9">
        <f t="shared" si="18"/>
        <v>100</v>
      </c>
      <c r="W24" s="23">
        <v>23</v>
      </c>
      <c r="X24" s="27">
        <v>94</v>
      </c>
      <c r="Y24" s="23">
        <v>27</v>
      </c>
      <c r="Z24" s="27">
        <v>86</v>
      </c>
      <c r="AA24" s="23">
        <v>25</v>
      </c>
      <c r="AB24" s="27">
        <v>68</v>
      </c>
      <c r="AC24" s="10">
        <v>3</v>
      </c>
      <c r="AD24" s="13">
        <f t="shared" si="1"/>
        <v>3</v>
      </c>
      <c r="AE24" s="9">
        <f t="shared" si="19"/>
        <v>100</v>
      </c>
      <c r="AF24" s="23">
        <v>22</v>
      </c>
      <c r="AG24" s="27">
        <v>51</v>
      </c>
      <c r="AH24" s="8"/>
      <c r="AI24" s="9"/>
      <c r="AJ24" s="8"/>
      <c r="AK24" s="9"/>
      <c r="AL24" s="8"/>
      <c r="AM24" s="9"/>
      <c r="AN24" s="8"/>
      <c r="AO24" s="9"/>
      <c r="AP24" s="10">
        <v>1</v>
      </c>
      <c r="AQ24" s="14">
        <f t="shared" si="20"/>
        <v>1</v>
      </c>
      <c r="AR24" s="9">
        <f t="shared" si="21"/>
        <v>100</v>
      </c>
      <c r="AS24" s="23" t="s">
        <v>59</v>
      </c>
      <c r="AT24" s="27" t="s">
        <v>59</v>
      </c>
      <c r="AU24" s="10">
        <v>1</v>
      </c>
      <c r="AV24" s="14">
        <f t="shared" si="22"/>
        <v>0</v>
      </c>
      <c r="AW24" s="9">
        <f t="shared" si="23"/>
        <v>0</v>
      </c>
      <c r="AX24" s="12"/>
      <c r="AY24" s="16">
        <f t="shared" si="2"/>
        <v>20.61</v>
      </c>
      <c r="AZ24" s="16">
        <f t="shared" si="3"/>
        <v>72.2</v>
      </c>
      <c r="BA24" s="17">
        <f t="shared" si="4"/>
        <v>100</v>
      </c>
      <c r="BB24" s="16">
        <f t="shared" si="5"/>
        <v>19.63</v>
      </c>
      <c r="BC24" s="16">
        <f t="shared" si="6"/>
        <v>47.83</v>
      </c>
      <c r="BD24" s="17">
        <f t="shared" si="7"/>
        <v>100</v>
      </c>
      <c r="BE24" s="16">
        <f t="shared" si="8"/>
        <v>25</v>
      </c>
      <c r="BF24" s="16">
        <f t="shared" si="9"/>
        <v>82.67</v>
      </c>
      <c r="BG24" s="17">
        <f t="shared" si="24"/>
        <v>100</v>
      </c>
      <c r="BH24" s="17">
        <f t="shared" si="25"/>
        <v>22</v>
      </c>
      <c r="BI24" s="17">
        <f t="shared" si="25"/>
        <v>51</v>
      </c>
      <c r="BJ24" s="17">
        <f t="shared" si="10"/>
        <v>100</v>
      </c>
      <c r="BK24" s="17" t="str">
        <f t="shared" si="11"/>
        <v/>
      </c>
      <c r="BL24" s="17" t="str">
        <f t="shared" si="12"/>
        <v/>
      </c>
      <c r="BM24" s="17">
        <f t="shared" si="13"/>
        <v>0</v>
      </c>
      <c r="BN24" s="18">
        <f t="shared" si="14"/>
        <v>21.81</v>
      </c>
      <c r="BO24" s="18">
        <f t="shared" si="15"/>
        <v>63.43</v>
      </c>
    </row>
    <row r="25" spans="1:67">
      <c r="A25" s="19">
        <v>42216</v>
      </c>
      <c r="B25" s="7" t="s">
        <v>58</v>
      </c>
      <c r="C25" s="1">
        <v>20</v>
      </c>
      <c r="D25" s="11" t="s">
        <v>43</v>
      </c>
      <c r="E25" s="21">
        <v>44.74</v>
      </c>
      <c r="F25" s="27">
        <v>55</v>
      </c>
      <c r="G25" s="22" t="s">
        <v>59</v>
      </c>
      <c r="H25" s="27" t="s">
        <v>59</v>
      </c>
      <c r="I25" s="22">
        <v>48.4</v>
      </c>
      <c r="J25" s="27">
        <v>62</v>
      </c>
      <c r="K25" s="10">
        <v>3</v>
      </c>
      <c r="L25" s="13">
        <f t="shared" si="16"/>
        <v>2</v>
      </c>
      <c r="M25" s="9">
        <f t="shared" si="17"/>
        <v>66.666666666666657</v>
      </c>
      <c r="N25" s="23">
        <v>55</v>
      </c>
      <c r="O25" s="27">
        <v>66</v>
      </c>
      <c r="P25" s="21">
        <v>36.58</v>
      </c>
      <c r="Q25" s="28">
        <v>107.75</v>
      </c>
      <c r="R25" s="23">
        <v>75.55</v>
      </c>
      <c r="S25" s="27">
        <v>75.55</v>
      </c>
      <c r="T25" s="10">
        <v>3</v>
      </c>
      <c r="U25" s="13">
        <f t="shared" si="0"/>
        <v>3</v>
      </c>
      <c r="V25" s="9">
        <f t="shared" si="18"/>
        <v>100</v>
      </c>
      <c r="W25" s="23">
        <v>66</v>
      </c>
      <c r="X25" s="27">
        <v>71.58</v>
      </c>
      <c r="Y25" s="23">
        <v>75</v>
      </c>
      <c r="Z25" s="27">
        <v>79</v>
      </c>
      <c r="AA25" s="23" t="s">
        <v>59</v>
      </c>
      <c r="AB25" s="27" t="s">
        <v>59</v>
      </c>
      <c r="AC25" s="10">
        <v>3</v>
      </c>
      <c r="AD25" s="13">
        <f t="shared" si="1"/>
        <v>2</v>
      </c>
      <c r="AE25" s="9">
        <f t="shared" si="19"/>
        <v>66.666666666666657</v>
      </c>
      <c r="AF25" s="23">
        <v>65</v>
      </c>
      <c r="AG25" s="27">
        <v>85.71</v>
      </c>
      <c r="AH25" s="8"/>
      <c r="AI25" s="9"/>
      <c r="AJ25" s="8"/>
      <c r="AK25" s="9"/>
      <c r="AL25" s="8"/>
      <c r="AM25" s="9"/>
      <c r="AN25" s="8"/>
      <c r="AO25" s="9"/>
      <c r="AP25" s="10">
        <v>1</v>
      </c>
      <c r="AQ25" s="14">
        <f t="shared" si="20"/>
        <v>1</v>
      </c>
      <c r="AR25" s="9">
        <f t="shared" si="21"/>
        <v>100</v>
      </c>
      <c r="AS25" s="23" t="s">
        <v>59</v>
      </c>
      <c r="AT25" s="27" t="s">
        <v>59</v>
      </c>
      <c r="AU25" s="10">
        <v>1</v>
      </c>
      <c r="AV25" s="14">
        <f t="shared" si="22"/>
        <v>0</v>
      </c>
      <c r="AW25" s="9">
        <f t="shared" si="23"/>
        <v>0</v>
      </c>
      <c r="AX25" s="12"/>
      <c r="AY25" s="16">
        <f t="shared" si="2"/>
        <v>46.57</v>
      </c>
      <c r="AZ25" s="16">
        <f t="shared" si="3"/>
        <v>58.5</v>
      </c>
      <c r="BA25" s="17">
        <f t="shared" si="4"/>
        <v>66.666666666666657</v>
      </c>
      <c r="BB25" s="16">
        <f t="shared" si="5"/>
        <v>55.71</v>
      </c>
      <c r="BC25" s="16">
        <f t="shared" si="6"/>
        <v>83.1</v>
      </c>
      <c r="BD25" s="17">
        <f t="shared" si="7"/>
        <v>100</v>
      </c>
      <c r="BE25" s="16">
        <f t="shared" si="8"/>
        <v>70.5</v>
      </c>
      <c r="BF25" s="16">
        <f t="shared" si="9"/>
        <v>75.290000000000006</v>
      </c>
      <c r="BG25" s="17">
        <f t="shared" si="24"/>
        <v>66.666666666666657</v>
      </c>
      <c r="BH25" s="17">
        <f t="shared" si="25"/>
        <v>65</v>
      </c>
      <c r="BI25" s="17">
        <f t="shared" si="25"/>
        <v>85.71</v>
      </c>
      <c r="BJ25" s="17">
        <f t="shared" si="10"/>
        <v>100</v>
      </c>
      <c r="BK25" s="17" t="str">
        <f t="shared" si="11"/>
        <v/>
      </c>
      <c r="BL25" s="17" t="str">
        <f t="shared" si="12"/>
        <v/>
      </c>
      <c r="BM25" s="17">
        <f t="shared" si="13"/>
        <v>0</v>
      </c>
      <c r="BN25" s="18">
        <f t="shared" si="14"/>
        <v>59.45</v>
      </c>
      <c r="BO25" s="18">
        <f t="shared" si="15"/>
        <v>75.650000000000006</v>
      </c>
    </row>
    <row r="26" spans="1:67">
      <c r="A26" s="19">
        <v>42216</v>
      </c>
      <c r="B26" s="7" t="s">
        <v>58</v>
      </c>
      <c r="C26" s="1">
        <v>21</v>
      </c>
      <c r="D26" s="11" t="s">
        <v>44</v>
      </c>
      <c r="E26" s="21">
        <v>29.68</v>
      </c>
      <c r="F26" s="27">
        <v>42.71</v>
      </c>
      <c r="G26" s="22">
        <v>34.93</v>
      </c>
      <c r="H26" s="27">
        <v>44.33</v>
      </c>
      <c r="I26" s="22">
        <v>36.46</v>
      </c>
      <c r="J26" s="27">
        <v>42</v>
      </c>
      <c r="K26" s="10">
        <v>3</v>
      </c>
      <c r="L26" s="13">
        <f t="shared" si="16"/>
        <v>3</v>
      </c>
      <c r="M26" s="9">
        <f t="shared" si="17"/>
        <v>100</v>
      </c>
      <c r="N26" s="23">
        <v>44.62</v>
      </c>
      <c r="O26" s="27">
        <v>53.33</v>
      </c>
      <c r="P26" s="21">
        <v>25.08</v>
      </c>
      <c r="Q26" s="28">
        <v>38.11</v>
      </c>
      <c r="R26" s="23">
        <v>55</v>
      </c>
      <c r="S26" s="27">
        <v>55</v>
      </c>
      <c r="T26" s="10">
        <v>3</v>
      </c>
      <c r="U26" s="13">
        <f t="shared" si="0"/>
        <v>3</v>
      </c>
      <c r="V26" s="9">
        <f t="shared" si="18"/>
        <v>100</v>
      </c>
      <c r="W26" s="23">
        <v>49.6</v>
      </c>
      <c r="X26" s="27">
        <v>56.66</v>
      </c>
      <c r="Y26" s="23">
        <v>55.17</v>
      </c>
      <c r="Z26" s="27">
        <v>58.54</v>
      </c>
      <c r="AA26" s="23" t="s">
        <v>59</v>
      </c>
      <c r="AB26" s="27" t="s">
        <v>59</v>
      </c>
      <c r="AC26" s="10">
        <v>3</v>
      </c>
      <c r="AD26" s="13">
        <f t="shared" si="1"/>
        <v>2</v>
      </c>
      <c r="AE26" s="9">
        <f t="shared" si="19"/>
        <v>66.666666666666657</v>
      </c>
      <c r="AF26" s="23">
        <v>50</v>
      </c>
      <c r="AG26" s="27">
        <v>50</v>
      </c>
      <c r="AH26" s="8"/>
      <c r="AI26" s="9"/>
      <c r="AJ26" s="8"/>
      <c r="AK26" s="9"/>
      <c r="AL26" s="8"/>
      <c r="AM26" s="9"/>
      <c r="AN26" s="8"/>
      <c r="AO26" s="9"/>
      <c r="AP26" s="10">
        <v>1</v>
      </c>
      <c r="AQ26" s="14">
        <f t="shared" si="20"/>
        <v>1</v>
      </c>
      <c r="AR26" s="9">
        <f t="shared" si="21"/>
        <v>100</v>
      </c>
      <c r="AS26" s="23" t="s">
        <v>59</v>
      </c>
      <c r="AT26" s="27" t="s">
        <v>59</v>
      </c>
      <c r="AU26" s="10">
        <v>1</v>
      </c>
      <c r="AV26" s="14">
        <f t="shared" si="22"/>
        <v>0</v>
      </c>
      <c r="AW26" s="9">
        <f t="shared" si="23"/>
        <v>0</v>
      </c>
      <c r="AX26" s="12"/>
      <c r="AY26" s="16">
        <f t="shared" si="2"/>
        <v>33.69</v>
      </c>
      <c r="AZ26" s="16">
        <f t="shared" si="3"/>
        <v>43.01</v>
      </c>
      <c r="BA26" s="17">
        <f t="shared" si="4"/>
        <v>100</v>
      </c>
      <c r="BB26" s="16">
        <f t="shared" si="5"/>
        <v>41.57</v>
      </c>
      <c r="BC26" s="16">
        <f t="shared" si="6"/>
        <v>48.81</v>
      </c>
      <c r="BD26" s="17">
        <f t="shared" si="7"/>
        <v>100</v>
      </c>
      <c r="BE26" s="16">
        <f t="shared" si="8"/>
        <v>52.39</v>
      </c>
      <c r="BF26" s="16">
        <f t="shared" si="9"/>
        <v>57.6</v>
      </c>
      <c r="BG26" s="17">
        <f t="shared" si="24"/>
        <v>66.666666666666657</v>
      </c>
      <c r="BH26" s="17">
        <f t="shared" si="25"/>
        <v>50</v>
      </c>
      <c r="BI26" s="17">
        <f t="shared" si="25"/>
        <v>50</v>
      </c>
      <c r="BJ26" s="17">
        <f t="shared" si="10"/>
        <v>100</v>
      </c>
      <c r="BK26" s="17" t="str">
        <f t="shared" si="11"/>
        <v/>
      </c>
      <c r="BL26" s="17" t="str">
        <f t="shared" si="12"/>
        <v/>
      </c>
      <c r="BM26" s="17">
        <f t="shared" si="13"/>
        <v>0</v>
      </c>
      <c r="BN26" s="18">
        <f t="shared" si="14"/>
        <v>44.41</v>
      </c>
      <c r="BO26" s="18">
        <f t="shared" si="15"/>
        <v>49.86</v>
      </c>
    </row>
    <row r="27" spans="1:67">
      <c r="A27" s="19">
        <v>42216</v>
      </c>
      <c r="B27" s="7" t="s">
        <v>58</v>
      </c>
      <c r="C27" s="1">
        <v>22</v>
      </c>
      <c r="D27" s="11" t="s">
        <v>23</v>
      </c>
      <c r="E27" s="21">
        <v>38</v>
      </c>
      <c r="F27" s="27">
        <v>49</v>
      </c>
      <c r="G27" s="22">
        <v>34.4</v>
      </c>
      <c r="H27" s="27">
        <v>44.25</v>
      </c>
      <c r="I27" s="22">
        <v>40</v>
      </c>
      <c r="J27" s="27">
        <v>65.08</v>
      </c>
      <c r="K27" s="10">
        <v>3</v>
      </c>
      <c r="L27" s="13">
        <f t="shared" si="16"/>
        <v>3</v>
      </c>
      <c r="M27" s="9">
        <f t="shared" si="17"/>
        <v>100</v>
      </c>
      <c r="N27" s="23">
        <v>49</v>
      </c>
      <c r="O27" s="27">
        <v>50</v>
      </c>
      <c r="P27" s="21">
        <v>42.9</v>
      </c>
      <c r="Q27" s="28">
        <v>68.5</v>
      </c>
      <c r="R27" s="23">
        <v>48</v>
      </c>
      <c r="S27" s="27">
        <v>55</v>
      </c>
      <c r="T27" s="10">
        <v>3</v>
      </c>
      <c r="U27" s="13">
        <f t="shared" si="0"/>
        <v>3</v>
      </c>
      <c r="V27" s="9">
        <f t="shared" si="18"/>
        <v>100</v>
      </c>
      <c r="W27" s="23">
        <v>47</v>
      </c>
      <c r="X27" s="27">
        <v>47</v>
      </c>
      <c r="Y27" s="23">
        <v>42</v>
      </c>
      <c r="Z27" s="27">
        <v>78.95</v>
      </c>
      <c r="AA27" s="23">
        <v>47</v>
      </c>
      <c r="AB27" s="27">
        <v>58</v>
      </c>
      <c r="AC27" s="10">
        <v>3</v>
      </c>
      <c r="AD27" s="13">
        <f t="shared" si="1"/>
        <v>3</v>
      </c>
      <c r="AE27" s="9">
        <f t="shared" si="19"/>
        <v>100</v>
      </c>
      <c r="AF27" s="23">
        <v>38</v>
      </c>
      <c r="AG27" s="27">
        <v>56</v>
      </c>
      <c r="AH27" s="8"/>
      <c r="AI27" s="9"/>
      <c r="AJ27" s="8"/>
      <c r="AK27" s="9"/>
      <c r="AL27" s="8"/>
      <c r="AM27" s="9"/>
      <c r="AN27" s="8"/>
      <c r="AO27" s="9"/>
      <c r="AP27" s="10">
        <v>1</v>
      </c>
      <c r="AQ27" s="14">
        <f t="shared" si="20"/>
        <v>1</v>
      </c>
      <c r="AR27" s="9">
        <f t="shared" si="21"/>
        <v>100</v>
      </c>
      <c r="AS27" s="23">
        <v>60</v>
      </c>
      <c r="AT27" s="27">
        <v>60</v>
      </c>
      <c r="AU27" s="10">
        <v>1</v>
      </c>
      <c r="AV27" s="14">
        <f t="shared" si="22"/>
        <v>1</v>
      </c>
      <c r="AW27" s="9">
        <f t="shared" si="23"/>
        <v>100</v>
      </c>
      <c r="AX27" s="12"/>
      <c r="AY27" s="16">
        <f t="shared" si="2"/>
        <v>37.47</v>
      </c>
      <c r="AZ27" s="16">
        <f t="shared" si="3"/>
        <v>52.78</v>
      </c>
      <c r="BA27" s="17">
        <f t="shared" si="4"/>
        <v>100</v>
      </c>
      <c r="BB27" s="16">
        <f t="shared" si="5"/>
        <v>46.63</v>
      </c>
      <c r="BC27" s="16">
        <f t="shared" si="6"/>
        <v>57.83</v>
      </c>
      <c r="BD27" s="17">
        <f t="shared" si="7"/>
        <v>100</v>
      </c>
      <c r="BE27" s="16">
        <f t="shared" si="8"/>
        <v>45.33</v>
      </c>
      <c r="BF27" s="16">
        <f t="shared" si="9"/>
        <v>61.32</v>
      </c>
      <c r="BG27" s="17">
        <f t="shared" si="24"/>
        <v>100</v>
      </c>
      <c r="BH27" s="17">
        <f t="shared" si="25"/>
        <v>38</v>
      </c>
      <c r="BI27" s="17">
        <f t="shared" si="25"/>
        <v>56</v>
      </c>
      <c r="BJ27" s="17">
        <f t="shared" si="10"/>
        <v>100</v>
      </c>
      <c r="BK27" s="17">
        <f t="shared" si="11"/>
        <v>60</v>
      </c>
      <c r="BL27" s="17">
        <f t="shared" si="12"/>
        <v>60</v>
      </c>
      <c r="BM27" s="17">
        <f t="shared" si="13"/>
        <v>100</v>
      </c>
      <c r="BN27" s="18">
        <f t="shared" si="14"/>
        <v>45.49</v>
      </c>
      <c r="BO27" s="18">
        <f t="shared" si="15"/>
        <v>57.59</v>
      </c>
    </row>
    <row r="28" spans="1:67">
      <c r="A28" s="19">
        <v>42216</v>
      </c>
      <c r="B28" s="7" t="s">
        <v>58</v>
      </c>
      <c r="C28" s="1">
        <v>23</v>
      </c>
      <c r="D28" s="11" t="s">
        <v>24</v>
      </c>
      <c r="E28" s="21">
        <v>197.18</v>
      </c>
      <c r="F28" s="27">
        <v>197.18</v>
      </c>
      <c r="G28" s="22">
        <v>234.5</v>
      </c>
      <c r="H28" s="27">
        <v>300</v>
      </c>
      <c r="I28" s="22">
        <v>183.3</v>
      </c>
      <c r="J28" s="27">
        <v>340.59</v>
      </c>
      <c r="K28" s="10">
        <v>3</v>
      </c>
      <c r="L28" s="13">
        <f t="shared" si="16"/>
        <v>3</v>
      </c>
      <c r="M28" s="9">
        <f t="shared" si="17"/>
        <v>100</v>
      </c>
      <c r="N28" s="23">
        <v>160</v>
      </c>
      <c r="O28" s="27">
        <v>160</v>
      </c>
      <c r="P28" s="21">
        <v>214</v>
      </c>
      <c r="Q28" s="28">
        <v>214</v>
      </c>
      <c r="R28" s="23">
        <v>144</v>
      </c>
      <c r="S28" s="27">
        <v>144</v>
      </c>
      <c r="T28" s="10">
        <v>3</v>
      </c>
      <c r="U28" s="13">
        <f t="shared" si="0"/>
        <v>3</v>
      </c>
      <c r="V28" s="9">
        <f t="shared" si="18"/>
        <v>100</v>
      </c>
      <c r="W28" s="23" t="s">
        <v>59</v>
      </c>
      <c r="X28" s="27" t="s">
        <v>59</v>
      </c>
      <c r="Y28" s="23" t="s">
        <v>59</v>
      </c>
      <c r="Z28" s="27" t="s">
        <v>59</v>
      </c>
      <c r="AA28" s="23">
        <v>240</v>
      </c>
      <c r="AB28" s="27">
        <v>240</v>
      </c>
      <c r="AC28" s="10">
        <v>3</v>
      </c>
      <c r="AD28" s="13">
        <f t="shared" si="1"/>
        <v>1</v>
      </c>
      <c r="AE28" s="9">
        <f t="shared" si="19"/>
        <v>33.333333333333329</v>
      </c>
      <c r="AF28" s="23">
        <v>130</v>
      </c>
      <c r="AG28" s="27">
        <v>130</v>
      </c>
      <c r="AH28" s="8"/>
      <c r="AI28" s="9"/>
      <c r="AJ28" s="8"/>
      <c r="AK28" s="9"/>
      <c r="AL28" s="8"/>
      <c r="AM28" s="9"/>
      <c r="AN28" s="8"/>
      <c r="AO28" s="9"/>
      <c r="AP28" s="10">
        <v>1</v>
      </c>
      <c r="AQ28" s="14">
        <f t="shared" si="20"/>
        <v>1</v>
      </c>
      <c r="AR28" s="9">
        <f t="shared" si="21"/>
        <v>100</v>
      </c>
      <c r="AS28" s="23">
        <v>220</v>
      </c>
      <c r="AT28" s="27">
        <v>220</v>
      </c>
      <c r="AU28" s="10">
        <v>1</v>
      </c>
      <c r="AV28" s="14">
        <f t="shared" si="22"/>
        <v>1</v>
      </c>
      <c r="AW28" s="9">
        <f t="shared" si="23"/>
        <v>100</v>
      </c>
      <c r="AX28" s="12"/>
      <c r="AY28" s="16">
        <f t="shared" si="2"/>
        <v>204.99</v>
      </c>
      <c r="AZ28" s="16">
        <f t="shared" si="3"/>
        <v>279.26</v>
      </c>
      <c r="BA28" s="17">
        <f t="shared" si="4"/>
        <v>100</v>
      </c>
      <c r="BB28" s="16">
        <f t="shared" si="5"/>
        <v>172.67</v>
      </c>
      <c r="BC28" s="16">
        <f t="shared" si="6"/>
        <v>172.67</v>
      </c>
      <c r="BD28" s="17">
        <f t="shared" si="7"/>
        <v>100</v>
      </c>
      <c r="BE28" s="16">
        <f t="shared" si="8"/>
        <v>240</v>
      </c>
      <c r="BF28" s="16">
        <f t="shared" si="9"/>
        <v>240</v>
      </c>
      <c r="BG28" s="17">
        <f t="shared" si="24"/>
        <v>33.333333333333329</v>
      </c>
      <c r="BH28" s="17">
        <f t="shared" si="25"/>
        <v>130</v>
      </c>
      <c r="BI28" s="17">
        <f t="shared" si="25"/>
        <v>130</v>
      </c>
      <c r="BJ28" s="17">
        <f t="shared" si="10"/>
        <v>100</v>
      </c>
      <c r="BK28" s="17">
        <f t="shared" si="11"/>
        <v>220</v>
      </c>
      <c r="BL28" s="17">
        <f t="shared" si="12"/>
        <v>220</v>
      </c>
      <c r="BM28" s="17">
        <f t="shared" si="13"/>
        <v>100</v>
      </c>
      <c r="BN28" s="18">
        <f t="shared" si="14"/>
        <v>193.53</v>
      </c>
      <c r="BO28" s="18">
        <f t="shared" si="15"/>
        <v>208.39</v>
      </c>
    </row>
    <row r="29" spans="1:67">
      <c r="A29" s="19">
        <v>42216</v>
      </c>
      <c r="B29" s="7" t="s">
        <v>58</v>
      </c>
      <c r="C29" s="1">
        <v>24</v>
      </c>
      <c r="D29" s="11" t="s">
        <v>25</v>
      </c>
      <c r="E29" s="21">
        <v>350</v>
      </c>
      <c r="F29" s="27">
        <v>610.54999999999995</v>
      </c>
      <c r="G29" s="22">
        <v>422.22</v>
      </c>
      <c r="H29" s="27">
        <v>583.33000000000004</v>
      </c>
      <c r="I29" s="22">
        <v>340.5</v>
      </c>
      <c r="J29" s="27">
        <v>532</v>
      </c>
      <c r="K29" s="10">
        <v>3</v>
      </c>
      <c r="L29" s="13">
        <f t="shared" si="16"/>
        <v>3</v>
      </c>
      <c r="M29" s="9">
        <f t="shared" si="17"/>
        <v>100</v>
      </c>
      <c r="N29" s="23">
        <v>385</v>
      </c>
      <c r="O29" s="27">
        <v>435</v>
      </c>
      <c r="P29" s="21">
        <v>275</v>
      </c>
      <c r="Q29" s="28">
        <v>636.11</v>
      </c>
      <c r="R29" s="23">
        <v>170</v>
      </c>
      <c r="S29" s="27">
        <v>655.55</v>
      </c>
      <c r="T29" s="10">
        <v>3</v>
      </c>
      <c r="U29" s="13">
        <f t="shared" si="0"/>
        <v>3</v>
      </c>
      <c r="V29" s="9">
        <f t="shared" si="18"/>
        <v>100</v>
      </c>
      <c r="W29" s="23">
        <v>561</v>
      </c>
      <c r="X29" s="27">
        <v>575</v>
      </c>
      <c r="Y29" s="23">
        <v>166.66</v>
      </c>
      <c r="Z29" s="27">
        <v>700</v>
      </c>
      <c r="AA29" s="23">
        <v>428</v>
      </c>
      <c r="AB29" s="27">
        <v>428</v>
      </c>
      <c r="AC29" s="10">
        <v>3</v>
      </c>
      <c r="AD29" s="13">
        <f t="shared" si="1"/>
        <v>3</v>
      </c>
      <c r="AE29" s="9">
        <f t="shared" si="19"/>
        <v>100</v>
      </c>
      <c r="AF29" s="23">
        <v>388.88</v>
      </c>
      <c r="AG29" s="27">
        <v>466.66</v>
      </c>
      <c r="AH29" s="8"/>
      <c r="AI29" s="9"/>
      <c r="AJ29" s="8"/>
      <c r="AK29" s="9"/>
      <c r="AL29" s="8"/>
      <c r="AM29" s="9"/>
      <c r="AN29" s="8"/>
      <c r="AO29" s="9"/>
      <c r="AP29" s="10">
        <v>1</v>
      </c>
      <c r="AQ29" s="14">
        <f t="shared" si="20"/>
        <v>1</v>
      </c>
      <c r="AR29" s="9">
        <f t="shared" si="21"/>
        <v>100</v>
      </c>
      <c r="AS29" s="23">
        <v>300</v>
      </c>
      <c r="AT29" s="27">
        <v>300</v>
      </c>
      <c r="AU29" s="10">
        <v>1</v>
      </c>
      <c r="AV29" s="14">
        <f t="shared" si="22"/>
        <v>1</v>
      </c>
      <c r="AW29" s="9">
        <f t="shared" si="23"/>
        <v>100</v>
      </c>
      <c r="AX29" s="12"/>
      <c r="AY29" s="16">
        <f t="shared" si="2"/>
        <v>370.91</v>
      </c>
      <c r="AZ29" s="16">
        <f t="shared" si="3"/>
        <v>575.29</v>
      </c>
      <c r="BA29" s="17">
        <f t="shared" si="4"/>
        <v>100</v>
      </c>
      <c r="BB29" s="16">
        <f t="shared" si="5"/>
        <v>276.67</v>
      </c>
      <c r="BC29" s="16">
        <f t="shared" si="6"/>
        <v>575.54999999999995</v>
      </c>
      <c r="BD29" s="17">
        <f t="shared" si="7"/>
        <v>100</v>
      </c>
      <c r="BE29" s="16">
        <f t="shared" si="8"/>
        <v>385.22</v>
      </c>
      <c r="BF29" s="16">
        <f t="shared" si="9"/>
        <v>567.66999999999996</v>
      </c>
      <c r="BG29" s="17">
        <f t="shared" si="24"/>
        <v>100</v>
      </c>
      <c r="BH29" s="17">
        <f t="shared" si="25"/>
        <v>388.88</v>
      </c>
      <c r="BI29" s="17">
        <f t="shared" si="25"/>
        <v>466.66</v>
      </c>
      <c r="BJ29" s="17">
        <f t="shared" si="10"/>
        <v>100</v>
      </c>
      <c r="BK29" s="17">
        <f t="shared" si="11"/>
        <v>300</v>
      </c>
      <c r="BL29" s="17">
        <f t="shared" si="12"/>
        <v>300</v>
      </c>
      <c r="BM29" s="17">
        <f t="shared" si="13"/>
        <v>100</v>
      </c>
      <c r="BN29" s="18">
        <f t="shared" si="14"/>
        <v>344.34</v>
      </c>
      <c r="BO29" s="18">
        <f t="shared" si="15"/>
        <v>497.03</v>
      </c>
    </row>
    <row r="30" spans="1:67">
      <c r="A30" s="19">
        <v>42216</v>
      </c>
      <c r="B30" s="7" t="s">
        <v>58</v>
      </c>
      <c r="C30" s="1">
        <v>25</v>
      </c>
      <c r="D30" s="11" t="s">
        <v>26</v>
      </c>
      <c r="E30" s="21">
        <v>43</v>
      </c>
      <c r="F30" s="27">
        <v>49.9</v>
      </c>
      <c r="G30" s="22">
        <v>67.739999999999995</v>
      </c>
      <c r="H30" s="27">
        <v>75.56</v>
      </c>
      <c r="I30" s="22">
        <v>72.44</v>
      </c>
      <c r="J30" s="27">
        <v>72.44</v>
      </c>
      <c r="K30" s="10">
        <v>3</v>
      </c>
      <c r="L30" s="13">
        <f t="shared" si="16"/>
        <v>3</v>
      </c>
      <c r="M30" s="9">
        <f t="shared" si="17"/>
        <v>100</v>
      </c>
      <c r="N30" s="23">
        <v>64</v>
      </c>
      <c r="O30" s="27">
        <v>64</v>
      </c>
      <c r="P30" s="21">
        <v>57.6</v>
      </c>
      <c r="Q30" s="28">
        <v>57.6</v>
      </c>
      <c r="R30" s="23" t="s">
        <v>59</v>
      </c>
      <c r="S30" s="27" t="s">
        <v>59</v>
      </c>
      <c r="T30" s="10">
        <v>3</v>
      </c>
      <c r="U30" s="13">
        <f t="shared" si="0"/>
        <v>2</v>
      </c>
      <c r="V30" s="9">
        <f t="shared" si="18"/>
        <v>66.666666666666657</v>
      </c>
      <c r="W30" s="23" t="s">
        <v>59</v>
      </c>
      <c r="X30" s="27" t="s">
        <v>59</v>
      </c>
      <c r="Y30" s="23" t="s">
        <v>59</v>
      </c>
      <c r="Z30" s="27" t="s">
        <v>59</v>
      </c>
      <c r="AA30" s="23">
        <v>57</v>
      </c>
      <c r="AB30" s="27">
        <v>57</v>
      </c>
      <c r="AC30" s="10">
        <v>3</v>
      </c>
      <c r="AD30" s="13">
        <f t="shared" si="1"/>
        <v>1</v>
      </c>
      <c r="AE30" s="9">
        <f t="shared" si="19"/>
        <v>33.333333333333329</v>
      </c>
      <c r="AF30" s="23">
        <v>35</v>
      </c>
      <c r="AG30" s="27">
        <v>35</v>
      </c>
      <c r="AH30" s="8"/>
      <c r="AI30" s="9"/>
      <c r="AJ30" s="8"/>
      <c r="AK30" s="9"/>
      <c r="AL30" s="8"/>
      <c r="AM30" s="9"/>
      <c r="AN30" s="8"/>
      <c r="AO30" s="9"/>
      <c r="AP30" s="10">
        <v>1</v>
      </c>
      <c r="AQ30" s="14">
        <f t="shared" si="20"/>
        <v>1</v>
      </c>
      <c r="AR30" s="9">
        <f t="shared" si="21"/>
        <v>100</v>
      </c>
      <c r="AS30" s="23" t="s">
        <v>59</v>
      </c>
      <c r="AT30" s="27" t="s">
        <v>59</v>
      </c>
      <c r="AU30" s="10">
        <v>1</v>
      </c>
      <c r="AV30" s="14">
        <f t="shared" si="22"/>
        <v>0</v>
      </c>
      <c r="AW30" s="9">
        <f t="shared" si="23"/>
        <v>0</v>
      </c>
      <c r="AX30" s="12"/>
      <c r="AY30" s="16">
        <f t="shared" si="2"/>
        <v>61.06</v>
      </c>
      <c r="AZ30" s="16">
        <f t="shared" si="3"/>
        <v>65.97</v>
      </c>
      <c r="BA30" s="17">
        <f t="shared" si="4"/>
        <v>100</v>
      </c>
      <c r="BB30" s="16">
        <f t="shared" si="5"/>
        <v>60.8</v>
      </c>
      <c r="BC30" s="16">
        <f t="shared" si="6"/>
        <v>60.8</v>
      </c>
      <c r="BD30" s="17">
        <f t="shared" si="7"/>
        <v>66.666666666666657</v>
      </c>
      <c r="BE30" s="16">
        <f t="shared" si="8"/>
        <v>57</v>
      </c>
      <c r="BF30" s="16">
        <f t="shared" si="9"/>
        <v>57</v>
      </c>
      <c r="BG30" s="17">
        <f t="shared" si="24"/>
        <v>33.333333333333329</v>
      </c>
      <c r="BH30" s="17">
        <f t="shared" si="25"/>
        <v>35</v>
      </c>
      <c r="BI30" s="17">
        <f t="shared" si="25"/>
        <v>35</v>
      </c>
      <c r="BJ30" s="17">
        <f t="shared" si="10"/>
        <v>100</v>
      </c>
      <c r="BK30" s="17" t="str">
        <f t="shared" si="11"/>
        <v/>
      </c>
      <c r="BL30" s="17" t="str">
        <f t="shared" si="12"/>
        <v/>
      </c>
      <c r="BM30" s="17">
        <f t="shared" si="13"/>
        <v>0</v>
      </c>
      <c r="BN30" s="18">
        <f t="shared" si="14"/>
        <v>53.47</v>
      </c>
      <c r="BO30" s="18">
        <f t="shared" si="15"/>
        <v>54.69</v>
      </c>
    </row>
    <row r="31" spans="1:67">
      <c r="A31" s="19">
        <v>42216</v>
      </c>
      <c r="B31" s="7" t="s">
        <v>58</v>
      </c>
      <c r="C31" s="1">
        <v>26</v>
      </c>
      <c r="D31" s="11" t="s">
        <v>46</v>
      </c>
      <c r="E31" s="21">
        <v>124.75</v>
      </c>
      <c r="F31" s="27">
        <v>157.5</v>
      </c>
      <c r="G31" s="22">
        <v>166.11</v>
      </c>
      <c r="H31" s="27">
        <v>169.5</v>
      </c>
      <c r="I31" s="22">
        <v>160</v>
      </c>
      <c r="J31" s="27">
        <v>172.5</v>
      </c>
      <c r="K31" s="10">
        <v>3</v>
      </c>
      <c r="L31" s="13">
        <f t="shared" si="16"/>
        <v>3</v>
      </c>
      <c r="M31" s="9">
        <f t="shared" si="17"/>
        <v>100</v>
      </c>
      <c r="N31" s="23">
        <v>144</v>
      </c>
      <c r="O31" s="27">
        <v>160</v>
      </c>
      <c r="P31" s="21">
        <v>138.80000000000001</v>
      </c>
      <c r="Q31" s="28">
        <v>165</v>
      </c>
      <c r="R31" s="23" t="s">
        <v>59</v>
      </c>
      <c r="S31" s="27" t="s">
        <v>59</v>
      </c>
      <c r="T31" s="10">
        <v>3</v>
      </c>
      <c r="U31" s="13">
        <f t="shared" si="0"/>
        <v>2</v>
      </c>
      <c r="V31" s="9">
        <f t="shared" si="18"/>
        <v>66.666666666666657</v>
      </c>
      <c r="W31" s="23" t="s">
        <v>59</v>
      </c>
      <c r="X31" s="27" t="s">
        <v>59</v>
      </c>
      <c r="Y31" s="23">
        <v>85</v>
      </c>
      <c r="Z31" s="27">
        <v>154.29</v>
      </c>
      <c r="AA31" s="23" t="s">
        <v>59</v>
      </c>
      <c r="AB31" s="27" t="s">
        <v>59</v>
      </c>
      <c r="AC31" s="10">
        <v>3</v>
      </c>
      <c r="AD31" s="13">
        <f t="shared" si="1"/>
        <v>1</v>
      </c>
      <c r="AE31" s="9">
        <f t="shared" si="19"/>
        <v>33.333333333333329</v>
      </c>
      <c r="AF31" s="23" t="s">
        <v>59</v>
      </c>
      <c r="AG31" s="27" t="s">
        <v>59</v>
      </c>
      <c r="AH31" s="8"/>
      <c r="AI31" s="9"/>
      <c r="AJ31" s="8"/>
      <c r="AK31" s="9"/>
      <c r="AL31" s="8"/>
      <c r="AM31" s="9"/>
      <c r="AN31" s="8"/>
      <c r="AO31" s="9"/>
      <c r="AP31" s="10">
        <v>1</v>
      </c>
      <c r="AQ31" s="14">
        <f t="shared" si="20"/>
        <v>0</v>
      </c>
      <c r="AR31" s="9">
        <f t="shared" si="21"/>
        <v>0</v>
      </c>
      <c r="AS31" s="23" t="s">
        <v>59</v>
      </c>
      <c r="AT31" s="27" t="s">
        <v>59</v>
      </c>
      <c r="AU31" s="10">
        <v>1</v>
      </c>
      <c r="AV31" s="14">
        <f t="shared" si="22"/>
        <v>0</v>
      </c>
      <c r="AW31" s="9">
        <f t="shared" si="23"/>
        <v>0</v>
      </c>
      <c r="AX31" s="12"/>
      <c r="AY31" s="16">
        <f t="shared" si="2"/>
        <v>150.29</v>
      </c>
      <c r="AZ31" s="16">
        <f t="shared" si="3"/>
        <v>166.5</v>
      </c>
      <c r="BA31" s="17">
        <f t="shared" si="4"/>
        <v>100</v>
      </c>
      <c r="BB31" s="16">
        <f t="shared" si="5"/>
        <v>141.4</v>
      </c>
      <c r="BC31" s="16">
        <f t="shared" si="6"/>
        <v>162.5</v>
      </c>
      <c r="BD31" s="17">
        <f t="shared" si="7"/>
        <v>66.666666666666657</v>
      </c>
      <c r="BE31" s="16">
        <f t="shared" si="8"/>
        <v>85</v>
      </c>
      <c r="BF31" s="16">
        <f t="shared" si="9"/>
        <v>154.29</v>
      </c>
      <c r="BG31" s="17">
        <f t="shared" si="24"/>
        <v>33.333333333333329</v>
      </c>
      <c r="BH31" s="17" t="str">
        <f t="shared" si="25"/>
        <v/>
      </c>
      <c r="BI31" s="17" t="str">
        <f t="shared" si="25"/>
        <v/>
      </c>
      <c r="BJ31" s="17">
        <f t="shared" si="10"/>
        <v>0</v>
      </c>
      <c r="BK31" s="17" t="str">
        <f t="shared" si="11"/>
        <v/>
      </c>
      <c r="BL31" s="17" t="str">
        <f t="shared" si="12"/>
        <v/>
      </c>
      <c r="BM31" s="17">
        <f t="shared" si="13"/>
        <v>0</v>
      </c>
      <c r="BN31" s="18">
        <f t="shared" si="14"/>
        <v>125.56</v>
      </c>
      <c r="BO31" s="18">
        <f t="shared" si="15"/>
        <v>161.1</v>
      </c>
    </row>
    <row r="32" spans="1:67">
      <c r="A32" s="19">
        <v>42216</v>
      </c>
      <c r="B32" s="7" t="s">
        <v>58</v>
      </c>
      <c r="C32" s="1">
        <v>27</v>
      </c>
      <c r="D32" s="11" t="s">
        <v>27</v>
      </c>
      <c r="E32" s="21">
        <v>332</v>
      </c>
      <c r="F32" s="27">
        <v>400</v>
      </c>
      <c r="G32" s="22">
        <v>239</v>
      </c>
      <c r="H32" s="27">
        <v>369</v>
      </c>
      <c r="I32" s="22">
        <v>367.97</v>
      </c>
      <c r="J32" s="27">
        <v>500.5</v>
      </c>
      <c r="K32" s="10">
        <v>3</v>
      </c>
      <c r="L32" s="13">
        <f t="shared" si="16"/>
        <v>3</v>
      </c>
      <c r="M32" s="9">
        <f t="shared" si="17"/>
        <v>100</v>
      </c>
      <c r="N32" s="23">
        <v>400</v>
      </c>
      <c r="O32" s="27">
        <v>400</v>
      </c>
      <c r="P32" s="21" t="s">
        <v>59</v>
      </c>
      <c r="Q32" s="28" t="s">
        <v>59</v>
      </c>
      <c r="R32" s="23">
        <v>350</v>
      </c>
      <c r="S32" s="27">
        <v>350</v>
      </c>
      <c r="T32" s="10">
        <v>3</v>
      </c>
      <c r="U32" s="13">
        <f t="shared" si="0"/>
        <v>2</v>
      </c>
      <c r="V32" s="9">
        <f t="shared" si="18"/>
        <v>66.666666666666657</v>
      </c>
      <c r="W32" s="23">
        <v>353</v>
      </c>
      <c r="X32" s="27">
        <v>425</v>
      </c>
      <c r="Y32" s="23" t="s">
        <v>59</v>
      </c>
      <c r="Z32" s="27" t="s">
        <v>59</v>
      </c>
      <c r="AA32" s="23" t="s">
        <v>59</v>
      </c>
      <c r="AB32" s="27" t="s">
        <v>59</v>
      </c>
      <c r="AC32" s="10">
        <v>3</v>
      </c>
      <c r="AD32" s="13">
        <f t="shared" si="1"/>
        <v>1</v>
      </c>
      <c r="AE32" s="9">
        <f t="shared" si="19"/>
        <v>33.333333333333329</v>
      </c>
      <c r="AF32" s="23">
        <v>365</v>
      </c>
      <c r="AG32" s="27">
        <v>412</v>
      </c>
      <c r="AH32" s="8"/>
      <c r="AI32" s="9"/>
      <c r="AJ32" s="8"/>
      <c r="AK32" s="9"/>
      <c r="AL32" s="8"/>
      <c r="AM32" s="9"/>
      <c r="AN32" s="8"/>
      <c r="AO32" s="9"/>
      <c r="AP32" s="10">
        <v>1</v>
      </c>
      <c r="AQ32" s="14">
        <f t="shared" si="20"/>
        <v>1</v>
      </c>
      <c r="AR32" s="9">
        <f t="shared" si="21"/>
        <v>100</v>
      </c>
      <c r="AS32" s="23" t="s">
        <v>59</v>
      </c>
      <c r="AT32" s="27" t="s">
        <v>59</v>
      </c>
      <c r="AU32" s="10">
        <v>1</v>
      </c>
      <c r="AV32" s="14">
        <f t="shared" si="22"/>
        <v>0</v>
      </c>
      <c r="AW32" s="9">
        <f t="shared" si="23"/>
        <v>0</v>
      </c>
      <c r="AX32" s="12"/>
      <c r="AY32" s="16">
        <f t="shared" si="2"/>
        <v>312.99</v>
      </c>
      <c r="AZ32" s="16">
        <f t="shared" si="3"/>
        <v>423.17</v>
      </c>
      <c r="BA32" s="17">
        <f t="shared" si="4"/>
        <v>100</v>
      </c>
      <c r="BB32" s="16">
        <f t="shared" si="5"/>
        <v>375</v>
      </c>
      <c r="BC32" s="16">
        <f t="shared" si="6"/>
        <v>375</v>
      </c>
      <c r="BD32" s="17">
        <f t="shared" si="7"/>
        <v>66.666666666666657</v>
      </c>
      <c r="BE32" s="16">
        <f t="shared" si="8"/>
        <v>353</v>
      </c>
      <c r="BF32" s="16">
        <f t="shared" si="9"/>
        <v>425</v>
      </c>
      <c r="BG32" s="17">
        <f t="shared" si="24"/>
        <v>33.333333333333329</v>
      </c>
      <c r="BH32" s="17">
        <f t="shared" si="25"/>
        <v>365</v>
      </c>
      <c r="BI32" s="17">
        <f t="shared" si="25"/>
        <v>412</v>
      </c>
      <c r="BJ32" s="17">
        <f t="shared" si="10"/>
        <v>100</v>
      </c>
      <c r="BK32" s="17" t="str">
        <f t="shared" si="11"/>
        <v/>
      </c>
      <c r="BL32" s="17" t="str">
        <f t="shared" si="12"/>
        <v/>
      </c>
      <c r="BM32" s="17">
        <f t="shared" si="13"/>
        <v>0</v>
      </c>
      <c r="BN32" s="18">
        <f t="shared" si="14"/>
        <v>351.5</v>
      </c>
      <c r="BO32" s="18">
        <f t="shared" si="15"/>
        <v>408.79</v>
      </c>
    </row>
    <row r="33" spans="1:67">
      <c r="A33" s="19">
        <v>42216</v>
      </c>
      <c r="B33" s="7" t="s">
        <v>58</v>
      </c>
      <c r="C33" s="1">
        <v>28</v>
      </c>
      <c r="D33" s="11" t="s">
        <v>28</v>
      </c>
      <c r="E33" s="21">
        <v>30</v>
      </c>
      <c r="F33" s="27">
        <v>30</v>
      </c>
      <c r="G33" s="22">
        <v>24.8</v>
      </c>
      <c r="H33" s="27">
        <v>30.1</v>
      </c>
      <c r="I33" s="22">
        <v>29.9</v>
      </c>
      <c r="J33" s="27">
        <v>38</v>
      </c>
      <c r="K33" s="10">
        <v>3</v>
      </c>
      <c r="L33" s="13">
        <f t="shared" si="16"/>
        <v>3</v>
      </c>
      <c r="M33" s="9">
        <f t="shared" si="17"/>
        <v>100</v>
      </c>
      <c r="N33" s="23">
        <v>35</v>
      </c>
      <c r="O33" s="27">
        <v>35</v>
      </c>
      <c r="P33" s="21">
        <v>38</v>
      </c>
      <c r="Q33" s="28">
        <v>38</v>
      </c>
      <c r="R33" s="23">
        <v>29</v>
      </c>
      <c r="S33" s="27">
        <v>29</v>
      </c>
      <c r="T33" s="10">
        <v>3</v>
      </c>
      <c r="U33" s="13">
        <f t="shared" si="0"/>
        <v>3</v>
      </c>
      <c r="V33" s="9">
        <f t="shared" si="18"/>
        <v>100</v>
      </c>
      <c r="W33" s="23">
        <v>32</v>
      </c>
      <c r="X33" s="27">
        <v>32</v>
      </c>
      <c r="Y33" s="23">
        <v>29</v>
      </c>
      <c r="Z33" s="27">
        <v>29</v>
      </c>
      <c r="AA33" s="23" t="s">
        <v>59</v>
      </c>
      <c r="AB33" s="27" t="s">
        <v>59</v>
      </c>
      <c r="AC33" s="10">
        <v>3</v>
      </c>
      <c r="AD33" s="13">
        <f t="shared" si="1"/>
        <v>2</v>
      </c>
      <c r="AE33" s="9">
        <f t="shared" si="19"/>
        <v>66.666666666666657</v>
      </c>
      <c r="AF33" s="23">
        <v>38</v>
      </c>
      <c r="AG33" s="27">
        <v>38</v>
      </c>
      <c r="AH33" s="8"/>
      <c r="AI33" s="9"/>
      <c r="AJ33" s="8"/>
      <c r="AK33" s="9"/>
      <c r="AL33" s="8"/>
      <c r="AM33" s="9"/>
      <c r="AN33" s="8"/>
      <c r="AO33" s="9"/>
      <c r="AP33" s="10">
        <v>1</v>
      </c>
      <c r="AQ33" s="14">
        <f t="shared" si="20"/>
        <v>1</v>
      </c>
      <c r="AR33" s="9">
        <f t="shared" si="21"/>
        <v>100</v>
      </c>
      <c r="AS33" s="23" t="s">
        <v>59</v>
      </c>
      <c r="AT33" s="27" t="s">
        <v>59</v>
      </c>
      <c r="AU33" s="10">
        <v>1</v>
      </c>
      <c r="AV33" s="14">
        <f t="shared" si="22"/>
        <v>0</v>
      </c>
      <c r="AW33" s="9">
        <f t="shared" si="23"/>
        <v>0</v>
      </c>
      <c r="AX33" s="12"/>
      <c r="AY33" s="16">
        <f t="shared" si="2"/>
        <v>28.23</v>
      </c>
      <c r="AZ33" s="16">
        <f t="shared" si="3"/>
        <v>32.700000000000003</v>
      </c>
      <c r="BA33" s="17">
        <f t="shared" si="4"/>
        <v>100</v>
      </c>
      <c r="BB33" s="16">
        <f t="shared" si="5"/>
        <v>34</v>
      </c>
      <c r="BC33" s="16">
        <f t="shared" si="6"/>
        <v>34</v>
      </c>
      <c r="BD33" s="17">
        <f t="shared" si="7"/>
        <v>100</v>
      </c>
      <c r="BE33" s="16">
        <f t="shared" si="8"/>
        <v>30.5</v>
      </c>
      <c r="BF33" s="16">
        <f t="shared" si="9"/>
        <v>30.5</v>
      </c>
      <c r="BG33" s="17">
        <f t="shared" si="24"/>
        <v>66.666666666666657</v>
      </c>
      <c r="BH33" s="17">
        <f t="shared" si="25"/>
        <v>38</v>
      </c>
      <c r="BI33" s="17">
        <f t="shared" si="25"/>
        <v>38</v>
      </c>
      <c r="BJ33" s="17">
        <f t="shared" si="10"/>
        <v>100</v>
      </c>
      <c r="BK33" s="17" t="str">
        <f t="shared" si="11"/>
        <v/>
      </c>
      <c r="BL33" s="17" t="str">
        <f t="shared" si="12"/>
        <v/>
      </c>
      <c r="BM33" s="17">
        <f t="shared" si="13"/>
        <v>0</v>
      </c>
      <c r="BN33" s="18">
        <f t="shared" si="14"/>
        <v>32.68</v>
      </c>
      <c r="BO33" s="18">
        <f t="shared" si="15"/>
        <v>33.799999999999997</v>
      </c>
    </row>
    <row r="34" spans="1:67">
      <c r="A34" s="19">
        <v>42216</v>
      </c>
      <c r="B34" s="7" t="s">
        <v>58</v>
      </c>
      <c r="C34" s="1">
        <v>29</v>
      </c>
      <c r="D34" s="11" t="s">
        <v>29</v>
      </c>
      <c r="E34" s="21">
        <v>23.5</v>
      </c>
      <c r="F34" s="27">
        <v>29.2</v>
      </c>
      <c r="G34" s="22">
        <v>23.1</v>
      </c>
      <c r="H34" s="27">
        <v>23.1</v>
      </c>
      <c r="I34" s="22">
        <v>34.9</v>
      </c>
      <c r="J34" s="27">
        <v>42</v>
      </c>
      <c r="K34" s="10">
        <v>3</v>
      </c>
      <c r="L34" s="13">
        <f t="shared" si="16"/>
        <v>3</v>
      </c>
      <c r="M34" s="9">
        <f t="shared" si="17"/>
        <v>100</v>
      </c>
      <c r="N34" s="23">
        <v>45</v>
      </c>
      <c r="O34" s="27">
        <v>45</v>
      </c>
      <c r="P34" s="21">
        <v>42</v>
      </c>
      <c r="Q34" s="28">
        <v>42</v>
      </c>
      <c r="R34" s="23">
        <v>38</v>
      </c>
      <c r="S34" s="27">
        <v>38</v>
      </c>
      <c r="T34" s="10">
        <v>3</v>
      </c>
      <c r="U34" s="13">
        <f t="shared" si="0"/>
        <v>3</v>
      </c>
      <c r="V34" s="9">
        <f t="shared" si="18"/>
        <v>100</v>
      </c>
      <c r="W34" s="23">
        <v>41</v>
      </c>
      <c r="X34" s="27">
        <v>41</v>
      </c>
      <c r="Y34" s="23">
        <v>37</v>
      </c>
      <c r="Z34" s="27">
        <v>37</v>
      </c>
      <c r="AA34" s="23" t="s">
        <v>59</v>
      </c>
      <c r="AB34" s="27" t="s">
        <v>59</v>
      </c>
      <c r="AC34" s="10">
        <v>3</v>
      </c>
      <c r="AD34" s="13">
        <f t="shared" si="1"/>
        <v>2</v>
      </c>
      <c r="AE34" s="9">
        <f t="shared" si="19"/>
        <v>66.666666666666657</v>
      </c>
      <c r="AF34" s="23">
        <v>38</v>
      </c>
      <c r="AG34" s="27">
        <v>38</v>
      </c>
      <c r="AH34" s="8"/>
      <c r="AI34" s="9"/>
      <c r="AJ34" s="8"/>
      <c r="AK34" s="9"/>
      <c r="AL34" s="8"/>
      <c r="AM34" s="9"/>
      <c r="AN34" s="8"/>
      <c r="AO34" s="9"/>
      <c r="AP34" s="10">
        <v>1</v>
      </c>
      <c r="AQ34" s="14">
        <f t="shared" si="20"/>
        <v>1</v>
      </c>
      <c r="AR34" s="9">
        <f t="shared" si="21"/>
        <v>100</v>
      </c>
      <c r="AS34" s="23" t="s">
        <v>59</v>
      </c>
      <c r="AT34" s="27" t="s">
        <v>59</v>
      </c>
      <c r="AU34" s="10">
        <v>1</v>
      </c>
      <c r="AV34" s="14">
        <f t="shared" si="22"/>
        <v>0</v>
      </c>
      <c r="AW34" s="9">
        <f t="shared" si="23"/>
        <v>0</v>
      </c>
      <c r="AX34" s="12"/>
      <c r="AY34" s="16">
        <f t="shared" si="2"/>
        <v>27.17</v>
      </c>
      <c r="AZ34" s="16">
        <f t="shared" si="3"/>
        <v>31.43</v>
      </c>
      <c r="BA34" s="17">
        <f t="shared" si="4"/>
        <v>100</v>
      </c>
      <c r="BB34" s="16">
        <f t="shared" si="5"/>
        <v>41.67</v>
      </c>
      <c r="BC34" s="16">
        <f t="shared" si="6"/>
        <v>41.67</v>
      </c>
      <c r="BD34" s="17">
        <f t="shared" si="7"/>
        <v>100</v>
      </c>
      <c r="BE34" s="16">
        <f t="shared" si="8"/>
        <v>39</v>
      </c>
      <c r="BF34" s="16">
        <f t="shared" si="9"/>
        <v>39</v>
      </c>
      <c r="BG34" s="17">
        <f t="shared" si="24"/>
        <v>66.666666666666657</v>
      </c>
      <c r="BH34" s="17">
        <f t="shared" si="25"/>
        <v>38</v>
      </c>
      <c r="BI34" s="17">
        <f t="shared" si="25"/>
        <v>38</v>
      </c>
      <c r="BJ34" s="17">
        <f t="shared" si="10"/>
        <v>100</v>
      </c>
      <c r="BK34" s="17" t="str">
        <f t="shared" si="11"/>
        <v/>
      </c>
      <c r="BL34" s="17" t="str">
        <f t="shared" si="12"/>
        <v/>
      </c>
      <c r="BM34" s="17">
        <f t="shared" si="13"/>
        <v>0</v>
      </c>
      <c r="BN34" s="18">
        <f t="shared" si="14"/>
        <v>36.46</v>
      </c>
      <c r="BO34" s="18">
        <f t="shared" si="15"/>
        <v>37.53</v>
      </c>
    </row>
    <row r="35" spans="1:67">
      <c r="A35" s="19">
        <v>42216</v>
      </c>
      <c r="B35" s="7" t="s">
        <v>58</v>
      </c>
      <c r="C35" s="1">
        <v>30</v>
      </c>
      <c r="D35" s="11" t="s">
        <v>30</v>
      </c>
      <c r="E35" s="21">
        <v>17.899999999999999</v>
      </c>
      <c r="F35" s="27">
        <v>17.899999999999999</v>
      </c>
      <c r="G35" s="22">
        <v>21.6</v>
      </c>
      <c r="H35" s="27">
        <v>21.6</v>
      </c>
      <c r="I35" s="22">
        <v>22.9</v>
      </c>
      <c r="J35" s="27">
        <v>30</v>
      </c>
      <c r="K35" s="10">
        <v>3</v>
      </c>
      <c r="L35" s="13">
        <f t="shared" si="16"/>
        <v>3</v>
      </c>
      <c r="M35" s="9">
        <f t="shared" si="17"/>
        <v>100</v>
      </c>
      <c r="N35" s="23">
        <v>20</v>
      </c>
      <c r="O35" s="27">
        <v>20</v>
      </c>
      <c r="P35" s="21">
        <v>30</v>
      </c>
      <c r="Q35" s="28">
        <v>30</v>
      </c>
      <c r="R35" s="23">
        <v>23</v>
      </c>
      <c r="S35" s="27">
        <v>23</v>
      </c>
      <c r="T35" s="10">
        <v>3</v>
      </c>
      <c r="U35" s="13">
        <f t="shared" si="0"/>
        <v>3</v>
      </c>
      <c r="V35" s="9">
        <f t="shared" si="18"/>
        <v>100</v>
      </c>
      <c r="W35" s="23">
        <v>26</v>
      </c>
      <c r="X35" s="27">
        <v>26</v>
      </c>
      <c r="Y35" s="23">
        <v>29</v>
      </c>
      <c r="Z35" s="27">
        <v>29</v>
      </c>
      <c r="AA35" s="23" t="s">
        <v>59</v>
      </c>
      <c r="AB35" s="27" t="s">
        <v>59</v>
      </c>
      <c r="AC35" s="10">
        <v>3</v>
      </c>
      <c r="AD35" s="13">
        <f t="shared" si="1"/>
        <v>2</v>
      </c>
      <c r="AE35" s="9">
        <f t="shared" si="19"/>
        <v>66.666666666666657</v>
      </c>
      <c r="AF35" s="23">
        <v>30</v>
      </c>
      <c r="AG35" s="27">
        <v>30</v>
      </c>
      <c r="AH35" s="8"/>
      <c r="AI35" s="9"/>
      <c r="AJ35" s="8"/>
      <c r="AK35" s="9"/>
      <c r="AL35" s="8"/>
      <c r="AM35" s="9"/>
      <c r="AN35" s="8"/>
      <c r="AO35" s="9"/>
      <c r="AP35" s="10">
        <v>1</v>
      </c>
      <c r="AQ35" s="14">
        <f t="shared" si="20"/>
        <v>1</v>
      </c>
      <c r="AR35" s="9">
        <f t="shared" si="21"/>
        <v>100</v>
      </c>
      <c r="AS35" s="23" t="s">
        <v>59</v>
      </c>
      <c r="AT35" s="27" t="s">
        <v>59</v>
      </c>
      <c r="AU35" s="10">
        <v>1</v>
      </c>
      <c r="AV35" s="14">
        <f t="shared" si="22"/>
        <v>0</v>
      </c>
      <c r="AW35" s="9">
        <f t="shared" si="23"/>
        <v>0</v>
      </c>
      <c r="AX35" s="12"/>
      <c r="AY35" s="16">
        <f t="shared" si="2"/>
        <v>20.8</v>
      </c>
      <c r="AZ35" s="16">
        <f t="shared" si="3"/>
        <v>23.17</v>
      </c>
      <c r="BA35" s="17">
        <f t="shared" si="4"/>
        <v>100</v>
      </c>
      <c r="BB35" s="16">
        <f t="shared" si="5"/>
        <v>24.33</v>
      </c>
      <c r="BC35" s="16">
        <f t="shared" si="6"/>
        <v>24.33</v>
      </c>
      <c r="BD35" s="17">
        <f t="shared" si="7"/>
        <v>100</v>
      </c>
      <c r="BE35" s="16">
        <f t="shared" si="8"/>
        <v>27.5</v>
      </c>
      <c r="BF35" s="16">
        <f t="shared" si="9"/>
        <v>27.5</v>
      </c>
      <c r="BG35" s="17">
        <f t="shared" si="24"/>
        <v>66.666666666666657</v>
      </c>
      <c r="BH35" s="17">
        <f t="shared" si="25"/>
        <v>30</v>
      </c>
      <c r="BI35" s="17">
        <f t="shared" si="25"/>
        <v>30</v>
      </c>
      <c r="BJ35" s="17">
        <f t="shared" si="10"/>
        <v>100</v>
      </c>
      <c r="BK35" s="17" t="str">
        <f t="shared" si="11"/>
        <v/>
      </c>
      <c r="BL35" s="17" t="str">
        <f t="shared" si="12"/>
        <v/>
      </c>
      <c r="BM35" s="17">
        <f t="shared" si="13"/>
        <v>0</v>
      </c>
      <c r="BN35" s="18">
        <f t="shared" si="14"/>
        <v>25.66</v>
      </c>
      <c r="BO35" s="18">
        <f t="shared" si="15"/>
        <v>26.25</v>
      </c>
    </row>
    <row r="36" spans="1:67">
      <c r="A36" s="19">
        <v>42216</v>
      </c>
      <c r="B36" s="7" t="s">
        <v>58</v>
      </c>
      <c r="C36" s="1">
        <v>31</v>
      </c>
      <c r="D36" s="11" t="s">
        <v>31</v>
      </c>
      <c r="E36" s="21">
        <v>53</v>
      </c>
      <c r="F36" s="27">
        <v>53</v>
      </c>
      <c r="G36" s="22">
        <v>63.5</v>
      </c>
      <c r="H36" s="27">
        <v>63.5</v>
      </c>
      <c r="I36" s="22">
        <v>67.900000000000006</v>
      </c>
      <c r="J36" s="27">
        <v>80</v>
      </c>
      <c r="K36" s="10">
        <v>3</v>
      </c>
      <c r="L36" s="13">
        <f t="shared" si="16"/>
        <v>3</v>
      </c>
      <c r="M36" s="9">
        <f t="shared" si="17"/>
        <v>100</v>
      </c>
      <c r="N36" s="23" t="s">
        <v>59</v>
      </c>
      <c r="O36" s="27" t="s">
        <v>59</v>
      </c>
      <c r="P36" s="21">
        <v>77</v>
      </c>
      <c r="Q36" s="28">
        <v>77</v>
      </c>
      <c r="R36" s="23">
        <v>67</v>
      </c>
      <c r="S36" s="27">
        <v>67</v>
      </c>
      <c r="T36" s="10">
        <v>3</v>
      </c>
      <c r="U36" s="13">
        <f t="shared" si="0"/>
        <v>2</v>
      </c>
      <c r="V36" s="9">
        <f t="shared" si="18"/>
        <v>66.666666666666657</v>
      </c>
      <c r="W36" s="23" t="s">
        <v>59</v>
      </c>
      <c r="X36" s="27" t="s">
        <v>59</v>
      </c>
      <c r="Y36" s="23" t="s">
        <v>59</v>
      </c>
      <c r="Z36" s="27" t="s">
        <v>59</v>
      </c>
      <c r="AA36" s="23" t="s">
        <v>59</v>
      </c>
      <c r="AB36" s="27" t="s">
        <v>59</v>
      </c>
      <c r="AC36" s="10">
        <v>3</v>
      </c>
      <c r="AD36" s="13">
        <f t="shared" si="1"/>
        <v>0</v>
      </c>
      <c r="AE36" s="9">
        <f t="shared" si="19"/>
        <v>0</v>
      </c>
      <c r="AF36" s="23">
        <v>69</v>
      </c>
      <c r="AG36" s="27">
        <v>69</v>
      </c>
      <c r="AH36" s="8"/>
      <c r="AI36" s="9"/>
      <c r="AJ36" s="8"/>
      <c r="AK36" s="9"/>
      <c r="AL36" s="8"/>
      <c r="AM36" s="9"/>
      <c r="AN36" s="8"/>
      <c r="AO36" s="9"/>
      <c r="AP36" s="10">
        <v>1</v>
      </c>
      <c r="AQ36" s="14">
        <f t="shared" si="20"/>
        <v>1</v>
      </c>
      <c r="AR36" s="9">
        <f t="shared" si="21"/>
        <v>100</v>
      </c>
      <c r="AS36" s="23" t="s">
        <v>59</v>
      </c>
      <c r="AT36" s="27" t="s">
        <v>59</v>
      </c>
      <c r="AU36" s="10">
        <v>1</v>
      </c>
      <c r="AV36" s="14">
        <f t="shared" si="22"/>
        <v>0</v>
      </c>
      <c r="AW36" s="9">
        <f t="shared" si="23"/>
        <v>0</v>
      </c>
      <c r="AX36" s="12"/>
      <c r="AY36" s="16">
        <f t="shared" si="2"/>
        <v>61.47</v>
      </c>
      <c r="AZ36" s="16">
        <f t="shared" si="3"/>
        <v>65.5</v>
      </c>
      <c r="BA36" s="17">
        <f t="shared" si="4"/>
        <v>100</v>
      </c>
      <c r="BB36" s="16">
        <f t="shared" si="5"/>
        <v>72</v>
      </c>
      <c r="BC36" s="16">
        <f t="shared" si="6"/>
        <v>72</v>
      </c>
      <c r="BD36" s="17">
        <f t="shared" si="7"/>
        <v>66.666666666666657</v>
      </c>
      <c r="BE36" s="16" t="str">
        <f t="shared" si="8"/>
        <v/>
      </c>
      <c r="BF36" s="16" t="str">
        <f t="shared" si="9"/>
        <v/>
      </c>
      <c r="BG36" s="17">
        <f t="shared" si="24"/>
        <v>0</v>
      </c>
      <c r="BH36" s="17">
        <f t="shared" si="25"/>
        <v>69</v>
      </c>
      <c r="BI36" s="17">
        <f t="shared" si="25"/>
        <v>69</v>
      </c>
      <c r="BJ36" s="17">
        <f t="shared" si="10"/>
        <v>100</v>
      </c>
      <c r="BK36" s="17" t="str">
        <f t="shared" si="11"/>
        <v/>
      </c>
      <c r="BL36" s="17" t="str">
        <f t="shared" si="12"/>
        <v/>
      </c>
      <c r="BM36" s="17">
        <f t="shared" si="13"/>
        <v>0</v>
      </c>
      <c r="BN36" s="18">
        <f t="shared" si="14"/>
        <v>67.489999999999995</v>
      </c>
      <c r="BO36" s="18">
        <f t="shared" si="15"/>
        <v>68.83</v>
      </c>
    </row>
    <row r="37" spans="1:67">
      <c r="A37" s="19">
        <v>42216</v>
      </c>
      <c r="B37" s="7" t="s">
        <v>58</v>
      </c>
      <c r="C37" s="1">
        <v>32</v>
      </c>
      <c r="D37" s="11" t="s">
        <v>32</v>
      </c>
      <c r="E37" s="21">
        <v>36.700000000000003</v>
      </c>
      <c r="F37" s="27">
        <v>40.799999999999997</v>
      </c>
      <c r="G37" s="22">
        <v>29.1</v>
      </c>
      <c r="H37" s="27">
        <v>29.1</v>
      </c>
      <c r="I37" s="22">
        <v>32.9</v>
      </c>
      <c r="J37" s="27">
        <v>48</v>
      </c>
      <c r="K37" s="10">
        <v>3</v>
      </c>
      <c r="L37" s="13">
        <f t="shared" si="16"/>
        <v>3</v>
      </c>
      <c r="M37" s="9">
        <f t="shared" si="17"/>
        <v>100</v>
      </c>
      <c r="N37" s="23" t="s">
        <v>59</v>
      </c>
      <c r="O37" s="27" t="s">
        <v>59</v>
      </c>
      <c r="P37" s="21">
        <v>35</v>
      </c>
      <c r="Q37" s="28">
        <v>80</v>
      </c>
      <c r="R37" s="23">
        <v>33</v>
      </c>
      <c r="S37" s="27">
        <v>33</v>
      </c>
      <c r="T37" s="10">
        <v>3</v>
      </c>
      <c r="U37" s="13">
        <f t="shared" si="0"/>
        <v>2</v>
      </c>
      <c r="V37" s="9">
        <f t="shared" si="18"/>
        <v>66.666666666666657</v>
      </c>
      <c r="W37" s="23">
        <v>38</v>
      </c>
      <c r="X37" s="27">
        <v>38</v>
      </c>
      <c r="Y37" s="23">
        <v>45</v>
      </c>
      <c r="Z37" s="27">
        <v>45</v>
      </c>
      <c r="AA37" s="23">
        <v>60</v>
      </c>
      <c r="AB37" s="27">
        <v>60</v>
      </c>
      <c r="AC37" s="10">
        <v>3</v>
      </c>
      <c r="AD37" s="13">
        <f t="shared" si="1"/>
        <v>3</v>
      </c>
      <c r="AE37" s="9">
        <f t="shared" si="19"/>
        <v>100</v>
      </c>
      <c r="AF37" s="23">
        <v>54</v>
      </c>
      <c r="AG37" s="27">
        <v>54</v>
      </c>
      <c r="AH37" s="8"/>
      <c r="AI37" s="9"/>
      <c r="AJ37" s="8"/>
      <c r="AK37" s="9"/>
      <c r="AL37" s="8"/>
      <c r="AM37" s="9"/>
      <c r="AN37" s="8"/>
      <c r="AO37" s="9"/>
      <c r="AP37" s="10">
        <v>1</v>
      </c>
      <c r="AQ37" s="14">
        <f t="shared" si="20"/>
        <v>1</v>
      </c>
      <c r="AR37" s="9">
        <f t="shared" si="21"/>
        <v>100</v>
      </c>
      <c r="AS37" s="23" t="s">
        <v>59</v>
      </c>
      <c r="AT37" s="27" t="s">
        <v>59</v>
      </c>
      <c r="AU37" s="10">
        <v>1</v>
      </c>
      <c r="AV37" s="14">
        <f t="shared" si="22"/>
        <v>0</v>
      </c>
      <c r="AW37" s="9">
        <f t="shared" si="23"/>
        <v>0</v>
      </c>
      <c r="AX37" s="12"/>
      <c r="AY37" s="16">
        <f t="shared" si="2"/>
        <v>32.9</v>
      </c>
      <c r="AZ37" s="16">
        <f t="shared" si="3"/>
        <v>39.299999999999997</v>
      </c>
      <c r="BA37" s="17">
        <f t="shared" si="4"/>
        <v>100</v>
      </c>
      <c r="BB37" s="16">
        <f t="shared" si="5"/>
        <v>34</v>
      </c>
      <c r="BC37" s="16">
        <f t="shared" si="6"/>
        <v>56.5</v>
      </c>
      <c r="BD37" s="17">
        <f t="shared" si="7"/>
        <v>66.666666666666657</v>
      </c>
      <c r="BE37" s="16">
        <f t="shared" si="8"/>
        <v>47.67</v>
      </c>
      <c r="BF37" s="16">
        <f t="shared" si="9"/>
        <v>47.67</v>
      </c>
      <c r="BG37" s="17">
        <f t="shared" si="24"/>
        <v>100</v>
      </c>
      <c r="BH37" s="17">
        <f t="shared" si="25"/>
        <v>54</v>
      </c>
      <c r="BI37" s="17">
        <f t="shared" si="25"/>
        <v>54</v>
      </c>
      <c r="BJ37" s="17">
        <f t="shared" si="10"/>
        <v>100</v>
      </c>
      <c r="BK37" s="17" t="str">
        <f t="shared" si="11"/>
        <v/>
      </c>
      <c r="BL37" s="17" t="str">
        <f t="shared" si="12"/>
        <v/>
      </c>
      <c r="BM37" s="17">
        <f t="shared" si="13"/>
        <v>0</v>
      </c>
      <c r="BN37" s="18">
        <f t="shared" si="14"/>
        <v>42.14</v>
      </c>
      <c r="BO37" s="18">
        <f t="shared" si="15"/>
        <v>49.37</v>
      </c>
    </row>
    <row r="38" spans="1:67">
      <c r="A38" s="19">
        <v>42216</v>
      </c>
      <c r="B38" s="7" t="s">
        <v>58</v>
      </c>
      <c r="C38" s="1">
        <v>33</v>
      </c>
      <c r="D38" s="11" t="s">
        <v>33</v>
      </c>
      <c r="E38" s="21">
        <v>82.4</v>
      </c>
      <c r="F38" s="27">
        <v>82.4</v>
      </c>
      <c r="G38" s="22">
        <v>55.7</v>
      </c>
      <c r="H38" s="27">
        <v>55.7</v>
      </c>
      <c r="I38" s="22">
        <v>69.900000000000006</v>
      </c>
      <c r="J38" s="27">
        <v>106.4</v>
      </c>
      <c r="K38" s="10">
        <v>3</v>
      </c>
      <c r="L38" s="13">
        <f t="shared" si="16"/>
        <v>3</v>
      </c>
      <c r="M38" s="9">
        <f t="shared" si="17"/>
        <v>100</v>
      </c>
      <c r="N38" s="23" t="s">
        <v>59</v>
      </c>
      <c r="O38" s="27" t="s">
        <v>59</v>
      </c>
      <c r="P38" s="21">
        <v>85</v>
      </c>
      <c r="Q38" s="28">
        <v>85</v>
      </c>
      <c r="R38" s="23">
        <v>68</v>
      </c>
      <c r="S38" s="27">
        <v>68</v>
      </c>
      <c r="T38" s="10">
        <v>3</v>
      </c>
      <c r="U38" s="13">
        <f t="shared" si="0"/>
        <v>2</v>
      </c>
      <c r="V38" s="9">
        <f t="shared" si="18"/>
        <v>66.666666666666657</v>
      </c>
      <c r="W38" s="23">
        <v>55</v>
      </c>
      <c r="X38" s="27">
        <v>100</v>
      </c>
      <c r="Y38" s="23">
        <v>70</v>
      </c>
      <c r="Z38" s="27">
        <v>95</v>
      </c>
      <c r="AA38" s="23">
        <v>100</v>
      </c>
      <c r="AB38" s="27">
        <v>100</v>
      </c>
      <c r="AC38" s="10">
        <v>3</v>
      </c>
      <c r="AD38" s="13">
        <f t="shared" si="1"/>
        <v>3</v>
      </c>
      <c r="AE38" s="9">
        <f t="shared" si="19"/>
        <v>100</v>
      </c>
      <c r="AF38" s="23">
        <v>87</v>
      </c>
      <c r="AG38" s="27">
        <v>87</v>
      </c>
      <c r="AH38" s="8"/>
      <c r="AI38" s="9"/>
      <c r="AJ38" s="8"/>
      <c r="AK38" s="9"/>
      <c r="AL38" s="8"/>
      <c r="AM38" s="9"/>
      <c r="AN38" s="8"/>
      <c r="AO38" s="9"/>
      <c r="AP38" s="10">
        <v>1</v>
      </c>
      <c r="AQ38" s="14">
        <f t="shared" si="20"/>
        <v>1</v>
      </c>
      <c r="AR38" s="9">
        <f t="shared" si="21"/>
        <v>100</v>
      </c>
      <c r="AS38" s="23" t="s">
        <v>59</v>
      </c>
      <c r="AT38" s="27" t="s">
        <v>59</v>
      </c>
      <c r="AU38" s="10">
        <v>1</v>
      </c>
      <c r="AV38" s="14">
        <f t="shared" si="22"/>
        <v>0</v>
      </c>
      <c r="AW38" s="9">
        <f t="shared" si="23"/>
        <v>0</v>
      </c>
      <c r="AX38" s="12"/>
      <c r="AY38" s="16">
        <f t="shared" si="2"/>
        <v>69.33</v>
      </c>
      <c r="AZ38" s="16">
        <f t="shared" si="3"/>
        <v>81.5</v>
      </c>
      <c r="BA38" s="17">
        <f t="shared" si="4"/>
        <v>100</v>
      </c>
      <c r="BB38" s="16">
        <f t="shared" si="5"/>
        <v>76.5</v>
      </c>
      <c r="BC38" s="16">
        <f t="shared" si="6"/>
        <v>76.5</v>
      </c>
      <c r="BD38" s="17">
        <f t="shared" si="7"/>
        <v>66.666666666666657</v>
      </c>
      <c r="BE38" s="16">
        <f t="shared" si="8"/>
        <v>75</v>
      </c>
      <c r="BF38" s="16">
        <f t="shared" si="9"/>
        <v>98.33</v>
      </c>
      <c r="BG38" s="17">
        <f t="shared" si="24"/>
        <v>100</v>
      </c>
      <c r="BH38" s="17">
        <f t="shared" si="25"/>
        <v>87</v>
      </c>
      <c r="BI38" s="17">
        <f t="shared" si="25"/>
        <v>87</v>
      </c>
      <c r="BJ38" s="17">
        <f t="shared" si="10"/>
        <v>100</v>
      </c>
      <c r="BK38" s="17" t="str">
        <f t="shared" si="11"/>
        <v/>
      </c>
      <c r="BL38" s="17" t="str">
        <f t="shared" si="12"/>
        <v/>
      </c>
      <c r="BM38" s="17">
        <f t="shared" si="13"/>
        <v>0</v>
      </c>
      <c r="BN38" s="18">
        <f t="shared" si="14"/>
        <v>76.959999999999994</v>
      </c>
      <c r="BO38" s="18">
        <f t="shared" si="15"/>
        <v>85.83</v>
      </c>
    </row>
    <row r="39" spans="1:67">
      <c r="A39" s="19">
        <v>42216</v>
      </c>
      <c r="B39" s="7" t="s">
        <v>58</v>
      </c>
      <c r="C39" s="1">
        <v>34</v>
      </c>
      <c r="D39" s="11" t="s">
        <v>34</v>
      </c>
      <c r="E39" s="21">
        <v>54.6</v>
      </c>
      <c r="F39" s="27">
        <v>54.6</v>
      </c>
      <c r="G39" s="22">
        <v>49.9</v>
      </c>
      <c r="H39" s="27">
        <v>159.9</v>
      </c>
      <c r="I39" s="22">
        <v>52.9</v>
      </c>
      <c r="J39" s="27">
        <v>215</v>
      </c>
      <c r="K39" s="10">
        <v>3</v>
      </c>
      <c r="L39" s="13">
        <f t="shared" si="16"/>
        <v>3</v>
      </c>
      <c r="M39" s="9">
        <f t="shared" si="17"/>
        <v>100</v>
      </c>
      <c r="N39" s="23" t="s">
        <v>59</v>
      </c>
      <c r="O39" s="27" t="s">
        <v>59</v>
      </c>
      <c r="P39" s="21">
        <v>60</v>
      </c>
      <c r="Q39" s="28">
        <v>60</v>
      </c>
      <c r="R39" s="23">
        <v>83</v>
      </c>
      <c r="S39" s="27">
        <v>83</v>
      </c>
      <c r="T39" s="10">
        <v>3</v>
      </c>
      <c r="U39" s="13">
        <f t="shared" si="0"/>
        <v>2</v>
      </c>
      <c r="V39" s="9">
        <f t="shared" si="18"/>
        <v>66.666666666666657</v>
      </c>
      <c r="W39" s="23">
        <v>50</v>
      </c>
      <c r="X39" s="27">
        <v>50</v>
      </c>
      <c r="Y39" s="23">
        <v>46</v>
      </c>
      <c r="Z39" s="27">
        <v>46</v>
      </c>
      <c r="AA39" s="23" t="s">
        <v>59</v>
      </c>
      <c r="AB39" s="27" t="s">
        <v>59</v>
      </c>
      <c r="AC39" s="10">
        <v>3</v>
      </c>
      <c r="AD39" s="13">
        <f t="shared" si="1"/>
        <v>2</v>
      </c>
      <c r="AE39" s="9">
        <f t="shared" si="19"/>
        <v>66.666666666666657</v>
      </c>
      <c r="AF39" s="23" t="s">
        <v>59</v>
      </c>
      <c r="AG39" s="27" t="s">
        <v>59</v>
      </c>
      <c r="AH39" s="8"/>
      <c r="AI39" s="9"/>
      <c r="AJ39" s="8"/>
      <c r="AK39" s="9"/>
      <c r="AL39" s="8"/>
      <c r="AM39" s="9"/>
      <c r="AN39" s="8"/>
      <c r="AO39" s="9"/>
      <c r="AP39" s="10">
        <v>1</v>
      </c>
      <c r="AQ39" s="14">
        <f t="shared" si="20"/>
        <v>0</v>
      </c>
      <c r="AR39" s="9">
        <f t="shared" si="21"/>
        <v>0</v>
      </c>
      <c r="AS39" s="23" t="s">
        <v>59</v>
      </c>
      <c r="AT39" s="27" t="s">
        <v>59</v>
      </c>
      <c r="AU39" s="10">
        <v>1</v>
      </c>
      <c r="AV39" s="14">
        <f t="shared" si="22"/>
        <v>0</v>
      </c>
      <c r="AW39" s="9">
        <f t="shared" si="23"/>
        <v>0</v>
      </c>
      <c r="AX39" s="12"/>
      <c r="AY39" s="16">
        <f t="shared" si="2"/>
        <v>52.47</v>
      </c>
      <c r="AZ39" s="16">
        <f t="shared" si="3"/>
        <v>143.16999999999999</v>
      </c>
      <c r="BA39" s="17">
        <f t="shared" si="4"/>
        <v>100</v>
      </c>
      <c r="BB39" s="16">
        <f t="shared" si="5"/>
        <v>71.5</v>
      </c>
      <c r="BC39" s="16">
        <f t="shared" si="6"/>
        <v>71.5</v>
      </c>
      <c r="BD39" s="17">
        <f t="shared" si="7"/>
        <v>66.666666666666657</v>
      </c>
      <c r="BE39" s="16">
        <f t="shared" si="8"/>
        <v>48</v>
      </c>
      <c r="BF39" s="16">
        <f t="shared" si="9"/>
        <v>48</v>
      </c>
      <c r="BG39" s="17">
        <f t="shared" si="24"/>
        <v>66.666666666666657</v>
      </c>
      <c r="BH39" s="17" t="str">
        <f t="shared" si="25"/>
        <v/>
      </c>
      <c r="BI39" s="17" t="str">
        <f t="shared" si="25"/>
        <v/>
      </c>
      <c r="BJ39" s="17">
        <f t="shared" si="10"/>
        <v>0</v>
      </c>
      <c r="BK39" s="17" t="str">
        <f t="shared" si="11"/>
        <v/>
      </c>
      <c r="BL39" s="17" t="str">
        <f t="shared" si="12"/>
        <v/>
      </c>
      <c r="BM39" s="17">
        <f t="shared" si="13"/>
        <v>0</v>
      </c>
      <c r="BN39" s="18">
        <f t="shared" si="14"/>
        <v>57.32</v>
      </c>
      <c r="BO39" s="18">
        <f t="shared" si="15"/>
        <v>87.56</v>
      </c>
    </row>
    <row r="40" spans="1:67">
      <c r="A40" s="19">
        <v>42216</v>
      </c>
      <c r="B40" s="7" t="s">
        <v>58</v>
      </c>
      <c r="C40" s="1">
        <v>35</v>
      </c>
      <c r="D40" s="11" t="s">
        <v>35</v>
      </c>
      <c r="E40" s="21">
        <v>72.7</v>
      </c>
      <c r="F40" s="27">
        <v>88.5</v>
      </c>
      <c r="G40" s="22">
        <v>66.5</v>
      </c>
      <c r="H40" s="27">
        <v>82.5</v>
      </c>
      <c r="I40" s="22">
        <v>75.900000000000006</v>
      </c>
      <c r="J40" s="27">
        <v>115</v>
      </c>
      <c r="K40" s="10">
        <v>3</v>
      </c>
      <c r="L40" s="13">
        <f t="shared" si="16"/>
        <v>3</v>
      </c>
      <c r="M40" s="9">
        <f t="shared" si="17"/>
        <v>100</v>
      </c>
      <c r="N40" s="23" t="s">
        <v>59</v>
      </c>
      <c r="O40" s="27" t="s">
        <v>59</v>
      </c>
      <c r="P40" s="21" t="s">
        <v>59</v>
      </c>
      <c r="Q40" s="28" t="s">
        <v>59</v>
      </c>
      <c r="R40" s="23">
        <v>83</v>
      </c>
      <c r="S40" s="27">
        <v>93</v>
      </c>
      <c r="T40" s="10">
        <v>3</v>
      </c>
      <c r="U40" s="13">
        <f t="shared" si="0"/>
        <v>1</v>
      </c>
      <c r="V40" s="9">
        <f t="shared" si="18"/>
        <v>33.333333333333329</v>
      </c>
      <c r="W40" s="23" t="s">
        <v>59</v>
      </c>
      <c r="X40" s="27" t="s">
        <v>59</v>
      </c>
      <c r="Y40" s="23">
        <v>84.9</v>
      </c>
      <c r="Z40" s="27">
        <v>99</v>
      </c>
      <c r="AA40" s="23" t="s">
        <v>59</v>
      </c>
      <c r="AB40" s="27" t="s">
        <v>59</v>
      </c>
      <c r="AC40" s="10">
        <v>3</v>
      </c>
      <c r="AD40" s="13">
        <f t="shared" si="1"/>
        <v>1</v>
      </c>
      <c r="AE40" s="9">
        <f t="shared" si="19"/>
        <v>33.333333333333329</v>
      </c>
      <c r="AF40" s="23">
        <v>84</v>
      </c>
      <c r="AG40" s="27">
        <v>107</v>
      </c>
      <c r="AH40" s="8"/>
      <c r="AI40" s="9"/>
      <c r="AJ40" s="8"/>
      <c r="AK40" s="9"/>
      <c r="AL40" s="8"/>
      <c r="AM40" s="9"/>
      <c r="AN40" s="8"/>
      <c r="AO40" s="9"/>
      <c r="AP40" s="10">
        <v>1</v>
      </c>
      <c r="AQ40" s="14">
        <f t="shared" si="20"/>
        <v>1</v>
      </c>
      <c r="AR40" s="9">
        <f t="shared" si="21"/>
        <v>100</v>
      </c>
      <c r="AS40" s="23" t="s">
        <v>59</v>
      </c>
      <c r="AT40" s="27" t="s">
        <v>59</v>
      </c>
      <c r="AU40" s="10">
        <v>1</v>
      </c>
      <c r="AV40" s="14">
        <f t="shared" si="22"/>
        <v>0</v>
      </c>
      <c r="AW40" s="9">
        <f t="shared" si="23"/>
        <v>0</v>
      </c>
      <c r="AX40" s="12"/>
      <c r="AY40" s="16">
        <f t="shared" si="2"/>
        <v>71.7</v>
      </c>
      <c r="AZ40" s="16">
        <f t="shared" si="3"/>
        <v>95.33</v>
      </c>
      <c r="BA40" s="17">
        <f t="shared" si="4"/>
        <v>100</v>
      </c>
      <c r="BB40" s="16">
        <f t="shared" si="5"/>
        <v>83</v>
      </c>
      <c r="BC40" s="16">
        <f t="shared" si="6"/>
        <v>93</v>
      </c>
      <c r="BD40" s="17">
        <f t="shared" si="7"/>
        <v>33.333333333333329</v>
      </c>
      <c r="BE40" s="16">
        <f t="shared" si="8"/>
        <v>84.9</v>
      </c>
      <c r="BF40" s="16">
        <f t="shared" si="9"/>
        <v>99</v>
      </c>
      <c r="BG40" s="17">
        <f t="shared" si="24"/>
        <v>33.333333333333329</v>
      </c>
      <c r="BH40" s="17">
        <f t="shared" si="25"/>
        <v>84</v>
      </c>
      <c r="BI40" s="17">
        <f t="shared" si="25"/>
        <v>107</v>
      </c>
      <c r="BJ40" s="17">
        <f t="shared" si="10"/>
        <v>100</v>
      </c>
      <c r="BK40" s="17" t="str">
        <f t="shared" si="11"/>
        <v/>
      </c>
      <c r="BL40" s="17" t="str">
        <f t="shared" si="12"/>
        <v/>
      </c>
      <c r="BM40" s="17">
        <f t="shared" si="13"/>
        <v>0</v>
      </c>
      <c r="BN40" s="18">
        <f t="shared" si="14"/>
        <v>80.900000000000006</v>
      </c>
      <c r="BO40" s="18">
        <f t="shared" si="15"/>
        <v>98.58</v>
      </c>
    </row>
    <row r="41" spans="1:67">
      <c r="A41" s="19">
        <v>42216</v>
      </c>
      <c r="B41" s="7" t="s">
        <v>58</v>
      </c>
      <c r="C41" s="1">
        <v>36</v>
      </c>
      <c r="D41" s="11" t="s">
        <v>36</v>
      </c>
      <c r="E41" s="21">
        <v>45.9</v>
      </c>
      <c r="F41" s="27">
        <v>45.9</v>
      </c>
      <c r="G41" s="22">
        <v>44.9</v>
      </c>
      <c r="H41" s="27">
        <v>44.9</v>
      </c>
      <c r="I41" s="22">
        <v>49.9</v>
      </c>
      <c r="J41" s="27">
        <v>58</v>
      </c>
      <c r="K41" s="10">
        <v>3</v>
      </c>
      <c r="L41" s="13">
        <f t="shared" si="16"/>
        <v>3</v>
      </c>
      <c r="M41" s="9">
        <f t="shared" si="17"/>
        <v>100</v>
      </c>
      <c r="N41" s="23" t="s">
        <v>59</v>
      </c>
      <c r="O41" s="27" t="s">
        <v>59</v>
      </c>
      <c r="P41" s="21" t="s">
        <v>59</v>
      </c>
      <c r="Q41" s="28" t="s">
        <v>59</v>
      </c>
      <c r="R41" s="23">
        <v>65</v>
      </c>
      <c r="S41" s="27">
        <v>65</v>
      </c>
      <c r="T41" s="10">
        <v>3</v>
      </c>
      <c r="U41" s="13">
        <f t="shared" si="0"/>
        <v>1</v>
      </c>
      <c r="V41" s="9">
        <f t="shared" si="18"/>
        <v>33.333333333333329</v>
      </c>
      <c r="W41" s="23" t="s">
        <v>59</v>
      </c>
      <c r="X41" s="27" t="s">
        <v>59</v>
      </c>
      <c r="Y41" s="23">
        <v>52</v>
      </c>
      <c r="Z41" s="27">
        <v>52</v>
      </c>
      <c r="AA41" s="23" t="s">
        <v>59</v>
      </c>
      <c r="AB41" s="27" t="s">
        <v>59</v>
      </c>
      <c r="AC41" s="10">
        <v>3</v>
      </c>
      <c r="AD41" s="13">
        <f t="shared" si="1"/>
        <v>1</v>
      </c>
      <c r="AE41" s="9">
        <f t="shared" si="19"/>
        <v>33.333333333333329</v>
      </c>
      <c r="AF41" s="23">
        <v>52</v>
      </c>
      <c r="AG41" s="27">
        <v>52</v>
      </c>
      <c r="AH41" s="8"/>
      <c r="AI41" s="9"/>
      <c r="AJ41" s="8"/>
      <c r="AK41" s="9"/>
      <c r="AL41" s="8"/>
      <c r="AM41" s="9"/>
      <c r="AN41" s="8"/>
      <c r="AO41" s="9"/>
      <c r="AP41" s="10">
        <v>1</v>
      </c>
      <c r="AQ41" s="14">
        <f t="shared" si="20"/>
        <v>1</v>
      </c>
      <c r="AR41" s="9">
        <f t="shared" si="21"/>
        <v>100</v>
      </c>
      <c r="AS41" s="23" t="s">
        <v>59</v>
      </c>
      <c r="AT41" s="27" t="s">
        <v>59</v>
      </c>
      <c r="AU41" s="10">
        <v>1</v>
      </c>
      <c r="AV41" s="14">
        <f t="shared" si="22"/>
        <v>0</v>
      </c>
      <c r="AW41" s="9">
        <f t="shared" si="23"/>
        <v>0</v>
      </c>
      <c r="AX41" s="12"/>
      <c r="AY41" s="16">
        <f t="shared" si="2"/>
        <v>46.9</v>
      </c>
      <c r="AZ41" s="16">
        <f t="shared" si="3"/>
        <v>49.6</v>
      </c>
      <c r="BA41" s="17">
        <f t="shared" si="4"/>
        <v>100</v>
      </c>
      <c r="BB41" s="16">
        <f t="shared" si="5"/>
        <v>65</v>
      </c>
      <c r="BC41" s="16">
        <f t="shared" si="6"/>
        <v>65</v>
      </c>
      <c r="BD41" s="17">
        <f t="shared" si="7"/>
        <v>33.333333333333329</v>
      </c>
      <c r="BE41" s="16">
        <f t="shared" si="8"/>
        <v>52</v>
      </c>
      <c r="BF41" s="16">
        <f t="shared" si="9"/>
        <v>52</v>
      </c>
      <c r="BG41" s="17">
        <f t="shared" si="24"/>
        <v>33.333333333333329</v>
      </c>
      <c r="BH41" s="17">
        <f t="shared" si="25"/>
        <v>52</v>
      </c>
      <c r="BI41" s="17">
        <f t="shared" si="25"/>
        <v>52</v>
      </c>
      <c r="BJ41" s="17">
        <f t="shared" si="10"/>
        <v>100</v>
      </c>
      <c r="BK41" s="17" t="str">
        <f t="shared" si="11"/>
        <v/>
      </c>
      <c r="BL41" s="17" t="str">
        <f t="shared" si="12"/>
        <v/>
      </c>
      <c r="BM41" s="17">
        <f t="shared" si="13"/>
        <v>0</v>
      </c>
      <c r="BN41" s="18">
        <f t="shared" si="14"/>
        <v>53.98</v>
      </c>
      <c r="BO41" s="18">
        <f t="shared" si="15"/>
        <v>54.65</v>
      </c>
    </row>
    <row r="42" spans="1:67">
      <c r="A42" s="19">
        <v>42216</v>
      </c>
      <c r="B42" s="7" t="s">
        <v>58</v>
      </c>
      <c r="C42" s="1">
        <v>37</v>
      </c>
      <c r="D42" s="11" t="s">
        <v>37</v>
      </c>
      <c r="E42" s="21" t="s">
        <v>59</v>
      </c>
      <c r="F42" s="27" t="s">
        <v>59</v>
      </c>
      <c r="G42" s="22">
        <v>149.9</v>
      </c>
      <c r="H42" s="27">
        <v>149.9</v>
      </c>
      <c r="I42" s="22">
        <v>119</v>
      </c>
      <c r="J42" s="27">
        <v>137</v>
      </c>
      <c r="K42" s="10">
        <v>3</v>
      </c>
      <c r="L42" s="13">
        <f t="shared" si="16"/>
        <v>2</v>
      </c>
      <c r="M42" s="9">
        <f t="shared" si="17"/>
        <v>66.666666666666657</v>
      </c>
      <c r="N42" s="23" t="s">
        <v>59</v>
      </c>
      <c r="O42" s="27" t="s">
        <v>59</v>
      </c>
      <c r="P42" s="21" t="s">
        <v>59</v>
      </c>
      <c r="Q42" s="28" t="s">
        <v>59</v>
      </c>
      <c r="R42" s="23" t="s">
        <v>59</v>
      </c>
      <c r="S42" s="27" t="s">
        <v>59</v>
      </c>
      <c r="T42" s="10">
        <v>3</v>
      </c>
      <c r="U42" s="13">
        <f t="shared" si="0"/>
        <v>0</v>
      </c>
      <c r="V42" s="9">
        <f t="shared" si="18"/>
        <v>0</v>
      </c>
      <c r="W42" s="23" t="s">
        <v>59</v>
      </c>
      <c r="X42" s="27" t="s">
        <v>59</v>
      </c>
      <c r="Y42" s="23" t="s">
        <v>59</v>
      </c>
      <c r="Z42" s="27" t="s">
        <v>59</v>
      </c>
      <c r="AA42" s="23" t="s">
        <v>59</v>
      </c>
      <c r="AB42" s="27" t="s">
        <v>59</v>
      </c>
      <c r="AC42" s="10">
        <v>3</v>
      </c>
      <c r="AD42" s="13">
        <f t="shared" si="1"/>
        <v>0</v>
      </c>
      <c r="AE42" s="9">
        <f t="shared" si="19"/>
        <v>0</v>
      </c>
      <c r="AF42" s="23" t="s">
        <v>59</v>
      </c>
      <c r="AG42" s="27" t="s">
        <v>59</v>
      </c>
      <c r="AH42" s="8"/>
      <c r="AI42" s="9"/>
      <c r="AJ42" s="8"/>
      <c r="AK42" s="9"/>
      <c r="AL42" s="8"/>
      <c r="AM42" s="9"/>
      <c r="AN42" s="8"/>
      <c r="AO42" s="9"/>
      <c r="AP42" s="10">
        <v>1</v>
      </c>
      <c r="AQ42" s="14">
        <f t="shared" si="20"/>
        <v>0</v>
      </c>
      <c r="AR42" s="9">
        <f t="shared" si="21"/>
        <v>0</v>
      </c>
      <c r="AS42" s="23" t="s">
        <v>59</v>
      </c>
      <c r="AT42" s="27" t="s">
        <v>59</v>
      </c>
      <c r="AU42" s="10">
        <v>1</v>
      </c>
      <c r="AV42" s="14">
        <f t="shared" si="22"/>
        <v>0</v>
      </c>
      <c r="AW42" s="9">
        <f t="shared" si="23"/>
        <v>0</v>
      </c>
      <c r="AX42" s="12"/>
      <c r="AY42" s="16">
        <f t="shared" si="2"/>
        <v>134.44999999999999</v>
      </c>
      <c r="AZ42" s="16">
        <f t="shared" si="3"/>
        <v>143.44999999999999</v>
      </c>
      <c r="BA42" s="17">
        <f t="shared" si="4"/>
        <v>66.666666666666657</v>
      </c>
      <c r="BB42" s="16" t="str">
        <f t="shared" si="5"/>
        <v/>
      </c>
      <c r="BC42" s="16" t="str">
        <f t="shared" si="6"/>
        <v/>
      </c>
      <c r="BD42" s="17">
        <f t="shared" si="7"/>
        <v>0</v>
      </c>
      <c r="BE42" s="16" t="str">
        <f t="shared" si="8"/>
        <v/>
      </c>
      <c r="BF42" s="16" t="str">
        <f t="shared" si="9"/>
        <v/>
      </c>
      <c r="BG42" s="17">
        <f t="shared" si="24"/>
        <v>0</v>
      </c>
      <c r="BH42" s="17" t="str">
        <f t="shared" si="25"/>
        <v/>
      </c>
      <c r="BI42" s="17" t="str">
        <f t="shared" si="25"/>
        <v/>
      </c>
      <c r="BJ42" s="17">
        <f t="shared" si="10"/>
        <v>0</v>
      </c>
      <c r="BK42" s="17" t="str">
        <f t="shared" si="11"/>
        <v/>
      </c>
      <c r="BL42" s="17" t="str">
        <f t="shared" si="12"/>
        <v/>
      </c>
      <c r="BM42" s="17">
        <f t="shared" si="13"/>
        <v>0</v>
      </c>
      <c r="BN42" s="18">
        <f t="shared" si="14"/>
        <v>134.44999999999999</v>
      </c>
      <c r="BO42" s="18">
        <f t="shared" si="15"/>
        <v>143.44999999999999</v>
      </c>
    </row>
    <row r="43" spans="1:67">
      <c r="A43" s="19">
        <v>42216</v>
      </c>
      <c r="B43" s="7" t="s">
        <v>58</v>
      </c>
      <c r="C43" s="1">
        <v>38</v>
      </c>
      <c r="D43" s="11" t="s">
        <v>38</v>
      </c>
      <c r="E43" s="21">
        <v>61</v>
      </c>
      <c r="F43" s="27">
        <v>61</v>
      </c>
      <c r="G43" s="22">
        <v>50.9</v>
      </c>
      <c r="H43" s="27">
        <v>50.9</v>
      </c>
      <c r="I43" s="22">
        <v>61.4</v>
      </c>
      <c r="J43" s="27">
        <v>61.4</v>
      </c>
      <c r="K43" s="10">
        <v>3</v>
      </c>
      <c r="L43" s="13">
        <f t="shared" si="16"/>
        <v>3</v>
      </c>
      <c r="M43" s="9">
        <f t="shared" si="17"/>
        <v>100</v>
      </c>
      <c r="N43" s="23" t="s">
        <v>59</v>
      </c>
      <c r="O43" s="27" t="s">
        <v>59</v>
      </c>
      <c r="P43" s="21" t="s">
        <v>59</v>
      </c>
      <c r="Q43" s="28" t="s">
        <v>59</v>
      </c>
      <c r="R43" s="23">
        <v>78</v>
      </c>
      <c r="S43" s="27">
        <v>78</v>
      </c>
      <c r="T43" s="10">
        <v>3</v>
      </c>
      <c r="U43" s="13">
        <f t="shared" si="0"/>
        <v>1</v>
      </c>
      <c r="V43" s="9">
        <f t="shared" si="18"/>
        <v>33.333333333333329</v>
      </c>
      <c r="W43" s="23" t="s">
        <v>59</v>
      </c>
      <c r="X43" s="27" t="s">
        <v>59</v>
      </c>
      <c r="Y43" s="23">
        <v>99</v>
      </c>
      <c r="Z43" s="27">
        <v>99</v>
      </c>
      <c r="AA43" s="23" t="s">
        <v>59</v>
      </c>
      <c r="AB43" s="27" t="s">
        <v>59</v>
      </c>
      <c r="AC43" s="10">
        <v>3</v>
      </c>
      <c r="AD43" s="13">
        <f t="shared" si="1"/>
        <v>1</v>
      </c>
      <c r="AE43" s="9">
        <f t="shared" si="19"/>
        <v>33.333333333333329</v>
      </c>
      <c r="AF43" s="23" t="s">
        <v>59</v>
      </c>
      <c r="AG43" s="27" t="s">
        <v>59</v>
      </c>
      <c r="AH43" s="8"/>
      <c r="AI43" s="9"/>
      <c r="AJ43" s="8"/>
      <c r="AK43" s="9"/>
      <c r="AL43" s="8"/>
      <c r="AM43" s="9"/>
      <c r="AN43" s="8"/>
      <c r="AO43" s="9"/>
      <c r="AP43" s="10">
        <v>1</v>
      </c>
      <c r="AQ43" s="14">
        <f t="shared" si="20"/>
        <v>0</v>
      </c>
      <c r="AR43" s="9">
        <f t="shared" si="21"/>
        <v>0</v>
      </c>
      <c r="AS43" s="23" t="s">
        <v>59</v>
      </c>
      <c r="AT43" s="27" t="s">
        <v>59</v>
      </c>
      <c r="AU43" s="10">
        <v>1</v>
      </c>
      <c r="AV43" s="14">
        <f t="shared" si="22"/>
        <v>0</v>
      </c>
      <c r="AW43" s="9">
        <f t="shared" si="23"/>
        <v>0</v>
      </c>
      <c r="AX43" s="12"/>
      <c r="AY43" s="16">
        <f t="shared" si="2"/>
        <v>57.77</v>
      </c>
      <c r="AZ43" s="16">
        <f t="shared" si="3"/>
        <v>57.77</v>
      </c>
      <c r="BA43" s="17">
        <f t="shared" si="4"/>
        <v>100</v>
      </c>
      <c r="BB43" s="16">
        <f t="shared" si="5"/>
        <v>78</v>
      </c>
      <c r="BC43" s="16">
        <f t="shared" si="6"/>
        <v>78</v>
      </c>
      <c r="BD43" s="17">
        <f t="shared" si="7"/>
        <v>33.333333333333329</v>
      </c>
      <c r="BE43" s="16">
        <f t="shared" si="8"/>
        <v>99</v>
      </c>
      <c r="BF43" s="16">
        <f t="shared" si="9"/>
        <v>99</v>
      </c>
      <c r="BG43" s="17">
        <f t="shared" si="24"/>
        <v>33.333333333333329</v>
      </c>
      <c r="BH43" s="17" t="str">
        <f t="shared" si="25"/>
        <v/>
      </c>
      <c r="BI43" s="17" t="str">
        <f t="shared" si="25"/>
        <v/>
      </c>
      <c r="BJ43" s="17">
        <f t="shared" si="10"/>
        <v>0</v>
      </c>
      <c r="BK43" s="17" t="str">
        <f t="shared" si="11"/>
        <v/>
      </c>
      <c r="BL43" s="17" t="str">
        <f t="shared" si="12"/>
        <v/>
      </c>
      <c r="BM43" s="17">
        <f t="shared" si="13"/>
        <v>0</v>
      </c>
      <c r="BN43" s="18">
        <f t="shared" si="14"/>
        <v>78.260000000000005</v>
      </c>
      <c r="BO43" s="18">
        <f t="shared" si="15"/>
        <v>78.260000000000005</v>
      </c>
    </row>
    <row r="44" spans="1:67">
      <c r="A44" s="19">
        <v>42216</v>
      </c>
      <c r="B44" s="7" t="s">
        <v>58</v>
      </c>
      <c r="C44" s="1">
        <v>39</v>
      </c>
      <c r="D44" s="11" t="s">
        <v>39</v>
      </c>
      <c r="E44" s="21" t="s">
        <v>59</v>
      </c>
      <c r="F44" s="27" t="s">
        <v>59</v>
      </c>
      <c r="G44" s="22">
        <v>90.3</v>
      </c>
      <c r="H44" s="27">
        <v>90.3</v>
      </c>
      <c r="I44" s="22">
        <v>104.9</v>
      </c>
      <c r="J44" s="27">
        <v>119</v>
      </c>
      <c r="K44" s="10">
        <v>3</v>
      </c>
      <c r="L44" s="13">
        <f t="shared" si="16"/>
        <v>2</v>
      </c>
      <c r="M44" s="9">
        <f t="shared" si="17"/>
        <v>66.666666666666657</v>
      </c>
      <c r="N44" s="23" t="s">
        <v>59</v>
      </c>
      <c r="O44" s="27" t="s">
        <v>59</v>
      </c>
      <c r="P44" s="21" t="s">
        <v>59</v>
      </c>
      <c r="Q44" s="28" t="s">
        <v>59</v>
      </c>
      <c r="R44" s="23" t="s">
        <v>59</v>
      </c>
      <c r="S44" s="27" t="s">
        <v>59</v>
      </c>
      <c r="T44" s="10">
        <v>3</v>
      </c>
      <c r="U44" s="13">
        <f t="shared" si="0"/>
        <v>0</v>
      </c>
      <c r="V44" s="9">
        <f t="shared" si="18"/>
        <v>0</v>
      </c>
      <c r="W44" s="23">
        <v>144</v>
      </c>
      <c r="X44" s="27">
        <v>144</v>
      </c>
      <c r="Y44" s="23" t="s">
        <v>59</v>
      </c>
      <c r="Z44" s="27" t="s">
        <v>59</v>
      </c>
      <c r="AA44" s="23" t="s">
        <v>59</v>
      </c>
      <c r="AB44" s="27" t="s">
        <v>59</v>
      </c>
      <c r="AC44" s="10">
        <v>3</v>
      </c>
      <c r="AD44" s="13">
        <f t="shared" si="1"/>
        <v>1</v>
      </c>
      <c r="AE44" s="9">
        <f t="shared" si="19"/>
        <v>33.333333333333329</v>
      </c>
      <c r="AF44" s="23" t="s">
        <v>59</v>
      </c>
      <c r="AG44" s="27" t="s">
        <v>59</v>
      </c>
      <c r="AH44" s="8"/>
      <c r="AI44" s="9"/>
      <c r="AJ44" s="8"/>
      <c r="AK44" s="9"/>
      <c r="AL44" s="8"/>
      <c r="AM44" s="9"/>
      <c r="AN44" s="8"/>
      <c r="AO44" s="9"/>
      <c r="AP44" s="10">
        <v>1</v>
      </c>
      <c r="AQ44" s="14">
        <f t="shared" si="20"/>
        <v>0</v>
      </c>
      <c r="AR44" s="9">
        <f t="shared" si="21"/>
        <v>0</v>
      </c>
      <c r="AS44" s="23" t="s">
        <v>59</v>
      </c>
      <c r="AT44" s="27" t="s">
        <v>59</v>
      </c>
      <c r="AU44" s="10">
        <v>1</v>
      </c>
      <c r="AV44" s="14">
        <f t="shared" si="22"/>
        <v>0</v>
      </c>
      <c r="AW44" s="9">
        <f t="shared" si="23"/>
        <v>0</v>
      </c>
      <c r="AX44" s="12"/>
      <c r="AY44" s="16">
        <f t="shared" si="2"/>
        <v>97.6</v>
      </c>
      <c r="AZ44" s="16">
        <f t="shared" si="3"/>
        <v>104.65</v>
      </c>
      <c r="BA44" s="17">
        <f t="shared" si="4"/>
        <v>66.666666666666657</v>
      </c>
      <c r="BB44" s="16" t="str">
        <f t="shared" si="5"/>
        <v/>
      </c>
      <c r="BC44" s="16" t="str">
        <f t="shared" si="6"/>
        <v/>
      </c>
      <c r="BD44" s="17">
        <f t="shared" si="7"/>
        <v>0</v>
      </c>
      <c r="BE44" s="16">
        <f t="shared" si="8"/>
        <v>144</v>
      </c>
      <c r="BF44" s="16">
        <f t="shared" si="9"/>
        <v>144</v>
      </c>
      <c r="BG44" s="17">
        <f t="shared" si="24"/>
        <v>33.333333333333329</v>
      </c>
      <c r="BH44" s="17" t="str">
        <f t="shared" si="25"/>
        <v/>
      </c>
      <c r="BI44" s="17" t="str">
        <f t="shared" si="25"/>
        <v/>
      </c>
      <c r="BJ44" s="17">
        <f t="shared" si="10"/>
        <v>0</v>
      </c>
      <c r="BK44" s="17" t="str">
        <f t="shared" si="11"/>
        <v/>
      </c>
      <c r="BL44" s="17" t="str">
        <f t="shared" si="12"/>
        <v/>
      </c>
      <c r="BM44" s="17">
        <f t="shared" si="13"/>
        <v>0</v>
      </c>
      <c r="BN44" s="18">
        <f t="shared" si="14"/>
        <v>120.8</v>
      </c>
      <c r="BO44" s="18">
        <f t="shared" si="15"/>
        <v>124.33</v>
      </c>
    </row>
    <row r="45" spans="1:67">
      <c r="A45" s="19">
        <v>42216</v>
      </c>
      <c r="B45" s="7" t="s">
        <v>58</v>
      </c>
      <c r="C45" s="1">
        <v>40</v>
      </c>
      <c r="D45" s="11" t="s">
        <v>40</v>
      </c>
      <c r="E45" s="21">
        <v>39</v>
      </c>
      <c r="F45" s="27">
        <v>41.4</v>
      </c>
      <c r="G45" s="22">
        <v>44</v>
      </c>
      <c r="H45" s="27">
        <v>63</v>
      </c>
      <c r="I45" s="22">
        <v>37.409999999999997</v>
      </c>
      <c r="J45" s="27">
        <v>39.799999999999997</v>
      </c>
      <c r="K45" s="10">
        <v>3</v>
      </c>
      <c r="L45" s="13">
        <f t="shared" si="16"/>
        <v>3</v>
      </c>
      <c r="M45" s="9">
        <f t="shared" si="17"/>
        <v>100</v>
      </c>
      <c r="N45" s="23">
        <v>45</v>
      </c>
      <c r="O45" s="27">
        <v>45</v>
      </c>
      <c r="P45" s="21">
        <v>39</v>
      </c>
      <c r="Q45" s="28">
        <v>39</v>
      </c>
      <c r="R45" s="23">
        <v>37</v>
      </c>
      <c r="S45" s="27">
        <v>37</v>
      </c>
      <c r="T45" s="10">
        <v>3</v>
      </c>
      <c r="U45" s="13">
        <f t="shared" si="0"/>
        <v>3</v>
      </c>
      <c r="V45" s="9">
        <f t="shared" si="18"/>
        <v>100</v>
      </c>
      <c r="W45" s="23">
        <v>40</v>
      </c>
      <c r="X45" s="27">
        <v>40</v>
      </c>
      <c r="Y45" s="23">
        <v>55</v>
      </c>
      <c r="Z45" s="27">
        <v>59</v>
      </c>
      <c r="AA45" s="23" t="s">
        <v>59</v>
      </c>
      <c r="AB45" s="27" t="s">
        <v>59</v>
      </c>
      <c r="AC45" s="10">
        <v>3</v>
      </c>
      <c r="AD45" s="13">
        <f t="shared" si="1"/>
        <v>2</v>
      </c>
      <c r="AE45" s="9">
        <f t="shared" si="19"/>
        <v>66.666666666666657</v>
      </c>
      <c r="AF45" s="23">
        <v>40</v>
      </c>
      <c r="AG45" s="27">
        <v>40</v>
      </c>
      <c r="AH45" s="8"/>
      <c r="AI45" s="9"/>
      <c r="AJ45" s="8"/>
      <c r="AK45" s="9"/>
      <c r="AL45" s="8"/>
      <c r="AM45" s="9"/>
      <c r="AN45" s="8"/>
      <c r="AO45" s="9"/>
      <c r="AP45" s="10">
        <v>1</v>
      </c>
      <c r="AQ45" s="14">
        <f t="shared" si="20"/>
        <v>1</v>
      </c>
      <c r="AR45" s="9">
        <f t="shared" si="21"/>
        <v>100</v>
      </c>
      <c r="AS45" s="23" t="s">
        <v>59</v>
      </c>
      <c r="AT45" s="27" t="s">
        <v>75</v>
      </c>
      <c r="AU45" s="10">
        <v>1</v>
      </c>
      <c r="AV45" s="14">
        <f t="shared" si="22"/>
        <v>0</v>
      </c>
      <c r="AW45" s="9">
        <f t="shared" si="23"/>
        <v>0</v>
      </c>
      <c r="AX45" s="12"/>
      <c r="AY45" s="16">
        <f t="shared" si="2"/>
        <v>40.14</v>
      </c>
      <c r="AZ45" s="16">
        <f t="shared" si="3"/>
        <v>48.07</v>
      </c>
      <c r="BA45" s="17">
        <f t="shared" si="4"/>
        <v>100</v>
      </c>
      <c r="BB45" s="16">
        <f t="shared" si="5"/>
        <v>40.33</v>
      </c>
      <c r="BC45" s="16">
        <f t="shared" si="6"/>
        <v>40.33</v>
      </c>
      <c r="BD45" s="17">
        <f t="shared" si="7"/>
        <v>100</v>
      </c>
      <c r="BE45" s="16">
        <f t="shared" si="8"/>
        <v>47.5</v>
      </c>
      <c r="BF45" s="16">
        <f t="shared" si="9"/>
        <v>49.5</v>
      </c>
      <c r="BG45" s="17">
        <f t="shared" si="24"/>
        <v>66.666666666666657</v>
      </c>
      <c r="BH45" s="17">
        <f t="shared" si="25"/>
        <v>40</v>
      </c>
      <c r="BI45" s="17">
        <f t="shared" si="25"/>
        <v>40</v>
      </c>
      <c r="BJ45" s="17">
        <f t="shared" si="10"/>
        <v>100</v>
      </c>
      <c r="BK45" s="17" t="str">
        <f t="shared" si="11"/>
        <v/>
      </c>
      <c r="BL45" s="17" t="str">
        <f t="shared" si="12"/>
        <v/>
      </c>
      <c r="BM45" s="17">
        <f t="shared" si="13"/>
        <v>0</v>
      </c>
      <c r="BN45" s="18">
        <f t="shared" si="14"/>
        <v>41.99</v>
      </c>
      <c r="BO45" s="18">
        <f t="shared" si="15"/>
        <v>44.48</v>
      </c>
    </row>
    <row r="46" spans="1:67" s="26" customFormat="1">
      <c r="A46" s="24"/>
      <c r="B46" s="24"/>
      <c r="C46" s="24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 t="s">
        <v>74</v>
      </c>
      <c r="AU46" s="25"/>
      <c r="AV46" s="25"/>
      <c r="AW46" s="25"/>
      <c r="AX46" s="25"/>
      <c r="AY46" s="25"/>
      <c r="AZ46" s="25"/>
      <c r="BA46" s="25"/>
      <c r="BB46" s="25"/>
      <c r="BC46" s="25"/>
    </row>
    <row r="47" spans="1:67" s="26" customFormat="1">
      <c r="A47" s="24"/>
      <c r="B47" s="24"/>
      <c r="C47" s="24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</row>
    <row r="48" spans="1:67" s="26" customFormat="1">
      <c r="A48" s="24"/>
      <c r="B48" s="24"/>
      <c r="C48" s="24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</row>
    <row r="49" spans="1:55" s="26" customFormat="1">
      <c r="A49" s="24"/>
      <c r="B49" s="24"/>
      <c r="C49" s="24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</row>
    <row r="50" spans="1:55" s="26" customFormat="1">
      <c r="A50" s="24"/>
      <c r="B50" s="24"/>
      <c r="C50" s="24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</row>
    <row r="51" spans="1:55" s="26" customFormat="1">
      <c r="A51" s="24"/>
      <c r="B51" s="24"/>
      <c r="C51" s="24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</row>
    <row r="52" spans="1:55" s="26" customFormat="1">
      <c r="A52" s="24"/>
      <c r="B52" s="24"/>
      <c r="C52" s="2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</row>
    <row r="53" spans="1:55" s="26" customFormat="1">
      <c r="A53" s="24"/>
      <c r="B53" s="24"/>
      <c r="C53" s="24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</row>
    <row r="54" spans="1:55" s="26" customFormat="1">
      <c r="A54" s="24"/>
      <c r="B54" s="24"/>
      <c r="C54" s="24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</row>
    <row r="55" spans="1:55"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</row>
    <row r="56" spans="1:55"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</row>
    <row r="57" spans="1:55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</row>
    <row r="58" spans="1:55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</row>
    <row r="59" spans="1:55"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</row>
    <row r="60" spans="1:55"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</row>
    <row r="61" spans="1:55"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</row>
    <row r="62" spans="1:55"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</row>
    <row r="63" spans="1:55"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</row>
    <row r="64" spans="1:55"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</row>
    <row r="65" spans="4:55"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</row>
    <row r="66" spans="4:55"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</row>
    <row r="67" spans="4:55"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</row>
    <row r="68" spans="4:55"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</row>
    <row r="69" spans="4:55"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</row>
    <row r="70" spans="4:55"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</row>
    <row r="71" spans="4:55"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</row>
    <row r="72" spans="4:55"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</row>
    <row r="73" spans="4:55"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</row>
    <row r="74" spans="4:55"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</row>
    <row r="75" spans="4:55"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</row>
    <row r="76" spans="4:55"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</row>
    <row r="77" spans="4:55"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</row>
    <row r="78" spans="4:55"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</row>
    <row r="79" spans="4:55"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</row>
    <row r="80" spans="4:55"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</row>
    <row r="81" spans="4:55"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</row>
    <row r="82" spans="4:55"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</row>
    <row r="83" spans="4:55"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</row>
    <row r="84" spans="4:55"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</row>
    <row r="85" spans="4:55"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</row>
    <row r="86" spans="4:55"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</row>
    <row r="87" spans="4:55"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</row>
    <row r="88" spans="4:55"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</row>
    <row r="89" spans="4:55"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</row>
    <row r="90" spans="4:55"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</row>
    <row r="91" spans="4:55"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</row>
    <row r="92" spans="4:55"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</row>
    <row r="93" spans="4:55"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</row>
    <row r="94" spans="4:55"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</row>
    <row r="95" spans="4:55"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</row>
  </sheetData>
  <sheetProtection sheet="1"/>
  <mergeCells count="48">
    <mergeCell ref="AU1:AW1"/>
    <mergeCell ref="C2:AW2"/>
    <mergeCell ref="E3:M3"/>
    <mergeCell ref="N3:V3"/>
    <mergeCell ref="AS3:AW3"/>
    <mergeCell ref="W3:AE3"/>
    <mergeCell ref="AF3:AR3"/>
    <mergeCell ref="I4:J4"/>
    <mergeCell ref="G4:H4"/>
    <mergeCell ref="E4:F4"/>
    <mergeCell ref="K4:M4"/>
    <mergeCell ref="A3:A5"/>
    <mergeCell ref="D3:D5"/>
    <mergeCell ref="C3:C5"/>
    <mergeCell ref="B3:B5"/>
    <mergeCell ref="N4:O4"/>
    <mergeCell ref="AN4:AO4"/>
    <mergeCell ref="AP4:AR4"/>
    <mergeCell ref="AC4:AE4"/>
    <mergeCell ref="AH4:AI4"/>
    <mergeCell ref="P4:Q4"/>
    <mergeCell ref="AF4:AG4"/>
    <mergeCell ref="T4:V4"/>
    <mergeCell ref="AU4:AW4"/>
    <mergeCell ref="R4:S4"/>
    <mergeCell ref="Y4:Z4"/>
    <mergeCell ref="AJ4:AK4"/>
    <mergeCell ref="AA4:AB4"/>
    <mergeCell ref="W4:X4"/>
    <mergeCell ref="AS4:AT4"/>
    <mergeCell ref="AL4:AM4"/>
    <mergeCell ref="AY3:BA3"/>
    <mergeCell ref="BA4:BA5"/>
    <mergeCell ref="BH3:BJ3"/>
    <mergeCell ref="BJ4:BJ5"/>
    <mergeCell ref="BE3:BG3"/>
    <mergeCell ref="AY4:AZ4"/>
    <mergeCell ref="BE4:BF4"/>
    <mergeCell ref="BB3:BD3"/>
    <mergeCell ref="BB4:BC4"/>
    <mergeCell ref="BD4:BD5"/>
    <mergeCell ref="BH4:BI4"/>
    <mergeCell ref="BG4:BG5"/>
    <mergeCell ref="BN3:BO3"/>
    <mergeCell ref="BK3:BM3"/>
    <mergeCell ref="BK4:BL4"/>
    <mergeCell ref="BN4:BO4"/>
    <mergeCell ref="BM4:BM5"/>
  </mergeCells>
  <phoneticPr fontId="5" type="noConversion"/>
  <conditionalFormatting sqref="E6 P6:P45">
    <cfRule type="cellIs" dxfId="657" priority="709" operator="greaterThan">
      <formula>F6</formula>
    </cfRule>
  </conditionalFormatting>
  <conditionalFormatting sqref="N6:N45">
    <cfRule type="cellIs" dxfId="656" priority="707" operator="greaterThan">
      <formula>O6</formula>
    </cfRule>
  </conditionalFormatting>
  <conditionalFormatting sqref="R6:R45">
    <cfRule type="cellIs" dxfId="655" priority="705" operator="greaterThan">
      <formula>S6</formula>
    </cfRule>
  </conditionalFormatting>
  <conditionalFormatting sqref="W6:W45">
    <cfRule type="cellIs" dxfId="654" priority="704" operator="greaterThan">
      <formula>X6</formula>
    </cfRule>
  </conditionalFormatting>
  <conditionalFormatting sqref="Y6:Y45">
    <cfRule type="cellIs" dxfId="653" priority="703" operator="greaterThan">
      <formula>Z6</formula>
    </cfRule>
  </conditionalFormatting>
  <conditionalFormatting sqref="AA6:AA45">
    <cfRule type="cellIs" dxfId="652" priority="702" operator="greaterThan">
      <formula>AB6</formula>
    </cfRule>
  </conditionalFormatting>
  <conditionalFormatting sqref="AF6:AF45">
    <cfRule type="cellIs" dxfId="651" priority="701" operator="greaterThan">
      <formula>AG6</formula>
    </cfRule>
  </conditionalFormatting>
  <conditionalFormatting sqref="AH6:AH45">
    <cfRule type="cellIs" dxfId="650" priority="700" operator="greaterThan">
      <formula>AI6</formula>
    </cfRule>
  </conditionalFormatting>
  <conditionalFormatting sqref="AJ6:AJ45">
    <cfRule type="cellIs" dxfId="649" priority="699" operator="greaterThan">
      <formula>AK6</formula>
    </cfRule>
  </conditionalFormatting>
  <conditionalFormatting sqref="AL6:AL45">
    <cfRule type="cellIs" dxfId="648" priority="698" operator="greaterThan">
      <formula>AM6</formula>
    </cfRule>
  </conditionalFormatting>
  <conditionalFormatting sqref="AN6:AN45">
    <cfRule type="cellIs" dxfId="647" priority="697" operator="greaterThan">
      <formula>AO6</formula>
    </cfRule>
  </conditionalFormatting>
  <conditionalFormatting sqref="AS6:AS45">
    <cfRule type="cellIs" dxfId="646" priority="696" operator="greaterThan">
      <formula>AT6</formula>
    </cfRule>
  </conditionalFormatting>
  <conditionalFormatting sqref="E8">
    <cfRule type="cellIs" dxfId="645" priority="694" operator="greaterThan">
      <formula>F8</formula>
    </cfRule>
  </conditionalFormatting>
  <conditionalFormatting sqref="E9">
    <cfRule type="cellIs" dxfId="644" priority="693" operator="greaterThan">
      <formula>F9</formula>
    </cfRule>
  </conditionalFormatting>
  <conditionalFormatting sqref="E7">
    <cfRule type="cellIs" dxfId="643" priority="691" operator="greaterThan">
      <formula>F7</formula>
    </cfRule>
  </conditionalFormatting>
  <conditionalFormatting sqref="E10">
    <cfRule type="cellIs" dxfId="642" priority="689" operator="greaterThan">
      <formula>F10</formula>
    </cfRule>
  </conditionalFormatting>
  <conditionalFormatting sqref="E11">
    <cfRule type="cellIs" dxfId="641" priority="688" operator="greaterThan">
      <formula>F11</formula>
    </cfRule>
  </conditionalFormatting>
  <conditionalFormatting sqref="E12">
    <cfRule type="cellIs" dxfId="640" priority="687" operator="greaterThan">
      <formula>F12</formula>
    </cfRule>
  </conditionalFormatting>
  <conditionalFormatting sqref="E13">
    <cfRule type="cellIs" dxfId="639" priority="686" operator="greaterThan">
      <formula>F13</formula>
    </cfRule>
  </conditionalFormatting>
  <conditionalFormatting sqref="E14">
    <cfRule type="cellIs" dxfId="638" priority="685" operator="greaterThan">
      <formula>F14</formula>
    </cfRule>
  </conditionalFormatting>
  <conditionalFormatting sqref="E15">
    <cfRule type="cellIs" dxfId="637" priority="684" operator="greaterThan">
      <formula>F15</formula>
    </cfRule>
  </conditionalFormatting>
  <conditionalFormatting sqref="E16">
    <cfRule type="cellIs" dxfId="636" priority="683" operator="greaterThan">
      <formula>F16</formula>
    </cfRule>
  </conditionalFormatting>
  <conditionalFormatting sqref="E17">
    <cfRule type="cellIs" dxfId="635" priority="682" operator="greaterThan">
      <formula>F17</formula>
    </cfRule>
  </conditionalFormatting>
  <conditionalFormatting sqref="E18">
    <cfRule type="cellIs" dxfId="634" priority="681" operator="greaterThan">
      <formula>F18</formula>
    </cfRule>
  </conditionalFormatting>
  <conditionalFormatting sqref="E19">
    <cfRule type="cellIs" dxfId="633" priority="680" operator="greaterThan">
      <formula>F19</formula>
    </cfRule>
  </conditionalFormatting>
  <conditionalFormatting sqref="E20">
    <cfRule type="cellIs" dxfId="632" priority="679" operator="greaterThan">
      <formula>F20</formula>
    </cfRule>
  </conditionalFormatting>
  <conditionalFormatting sqref="E21">
    <cfRule type="cellIs" dxfId="631" priority="678" operator="greaterThan">
      <formula>F21</formula>
    </cfRule>
  </conditionalFormatting>
  <conditionalFormatting sqref="E22">
    <cfRule type="cellIs" dxfId="630" priority="677" operator="greaterThan">
      <formula>F22</formula>
    </cfRule>
  </conditionalFormatting>
  <conditionalFormatting sqref="E23">
    <cfRule type="cellIs" dxfId="629" priority="676" operator="greaterThan">
      <formula>F23</formula>
    </cfRule>
  </conditionalFormatting>
  <conditionalFormatting sqref="E24">
    <cfRule type="cellIs" dxfId="628" priority="675" operator="greaterThan">
      <formula>F24</formula>
    </cfRule>
  </conditionalFormatting>
  <conditionalFormatting sqref="E25">
    <cfRule type="cellIs" dxfId="627" priority="674" operator="greaterThan">
      <formula>F25</formula>
    </cfRule>
  </conditionalFormatting>
  <conditionalFormatting sqref="E26">
    <cfRule type="cellIs" dxfId="626" priority="673" operator="greaterThan">
      <formula>F26</formula>
    </cfRule>
  </conditionalFormatting>
  <conditionalFormatting sqref="E27">
    <cfRule type="cellIs" dxfId="625" priority="672" operator="greaterThan">
      <formula>F27</formula>
    </cfRule>
  </conditionalFormatting>
  <conditionalFormatting sqref="E28">
    <cfRule type="cellIs" dxfId="624" priority="671" operator="greaterThan">
      <formula>F28</formula>
    </cfRule>
  </conditionalFormatting>
  <conditionalFormatting sqref="E29">
    <cfRule type="cellIs" dxfId="623" priority="670" operator="greaterThan">
      <formula>F29</formula>
    </cfRule>
  </conditionalFormatting>
  <conditionalFormatting sqref="E30">
    <cfRule type="cellIs" dxfId="622" priority="669" operator="greaterThan">
      <formula>F30</formula>
    </cfRule>
  </conditionalFormatting>
  <conditionalFormatting sqref="E31">
    <cfRule type="cellIs" dxfId="621" priority="668" operator="greaterThan">
      <formula>F31</formula>
    </cfRule>
  </conditionalFormatting>
  <conditionalFormatting sqref="E32">
    <cfRule type="cellIs" dxfId="620" priority="667" operator="greaterThan">
      <formula>F32</formula>
    </cfRule>
  </conditionalFormatting>
  <conditionalFormatting sqref="E33">
    <cfRule type="cellIs" dxfId="619" priority="666" operator="greaterThan">
      <formula>F33</formula>
    </cfRule>
  </conditionalFormatting>
  <conditionalFormatting sqref="E34">
    <cfRule type="cellIs" dxfId="618" priority="665" operator="greaterThan">
      <formula>F34</formula>
    </cfRule>
  </conditionalFormatting>
  <conditionalFormatting sqref="E35">
    <cfRule type="cellIs" dxfId="617" priority="664" operator="greaterThan">
      <formula>F35</formula>
    </cfRule>
  </conditionalFormatting>
  <conditionalFormatting sqref="E36">
    <cfRule type="cellIs" dxfId="616" priority="663" operator="greaterThan">
      <formula>F36</formula>
    </cfRule>
  </conditionalFormatting>
  <conditionalFormatting sqref="E37">
    <cfRule type="cellIs" dxfId="615" priority="662" operator="greaterThan">
      <formula>F37</formula>
    </cfRule>
  </conditionalFormatting>
  <conditionalFormatting sqref="E38">
    <cfRule type="cellIs" dxfId="614" priority="661" operator="greaterThan">
      <formula>F38</formula>
    </cfRule>
  </conditionalFormatting>
  <conditionalFormatting sqref="E39">
    <cfRule type="cellIs" dxfId="613" priority="660" operator="greaterThan">
      <formula>F39</formula>
    </cfRule>
  </conditionalFormatting>
  <conditionalFormatting sqref="E40">
    <cfRule type="cellIs" dxfId="612" priority="659" operator="greaterThan">
      <formula>F40</formula>
    </cfRule>
  </conditionalFormatting>
  <conditionalFormatting sqref="E41">
    <cfRule type="cellIs" dxfId="611" priority="658" operator="greaterThan">
      <formula>F41</formula>
    </cfRule>
  </conditionalFormatting>
  <conditionalFormatting sqref="E42">
    <cfRule type="cellIs" dxfId="610" priority="657" operator="greaterThan">
      <formula>F42</formula>
    </cfRule>
  </conditionalFormatting>
  <conditionalFormatting sqref="E43">
    <cfRule type="cellIs" dxfId="609" priority="656" operator="greaterThan">
      <formula>F43</formula>
    </cfRule>
  </conditionalFormatting>
  <conditionalFormatting sqref="E44">
    <cfRule type="cellIs" dxfId="608" priority="655" operator="greaterThan">
      <formula>F44</formula>
    </cfRule>
  </conditionalFormatting>
  <conditionalFormatting sqref="E45">
    <cfRule type="cellIs" dxfId="607" priority="654" operator="greaterThan">
      <formula>F45</formula>
    </cfRule>
  </conditionalFormatting>
  <conditionalFormatting sqref="G6">
    <cfRule type="cellIs" dxfId="606" priority="653" operator="greaterThan">
      <formula>H6</formula>
    </cfRule>
  </conditionalFormatting>
  <conditionalFormatting sqref="G8">
    <cfRule type="cellIs" dxfId="605" priority="652" operator="greaterThan">
      <formula>H8</formula>
    </cfRule>
  </conditionalFormatting>
  <conditionalFormatting sqref="G9">
    <cfRule type="cellIs" dxfId="604" priority="651" operator="greaterThan">
      <formula>H9</formula>
    </cfRule>
  </conditionalFormatting>
  <conditionalFormatting sqref="G7">
    <cfRule type="cellIs" dxfId="603" priority="650" operator="greaterThan">
      <formula>H7</formula>
    </cfRule>
  </conditionalFormatting>
  <conditionalFormatting sqref="G10">
    <cfRule type="cellIs" dxfId="602" priority="649" operator="greaterThan">
      <formula>H10</formula>
    </cfRule>
  </conditionalFormatting>
  <conditionalFormatting sqref="G11">
    <cfRule type="cellIs" dxfId="601" priority="648" operator="greaterThan">
      <formula>H11</formula>
    </cfRule>
  </conditionalFormatting>
  <conditionalFormatting sqref="G12">
    <cfRule type="cellIs" dxfId="600" priority="647" operator="greaterThan">
      <formula>H12</formula>
    </cfRule>
  </conditionalFormatting>
  <conditionalFormatting sqref="G13">
    <cfRule type="cellIs" dxfId="599" priority="646" operator="greaterThan">
      <formula>H13</formula>
    </cfRule>
  </conditionalFormatting>
  <conditionalFormatting sqref="G14">
    <cfRule type="cellIs" dxfId="598" priority="645" operator="greaterThan">
      <formula>H14</formula>
    </cfRule>
  </conditionalFormatting>
  <conditionalFormatting sqref="G15">
    <cfRule type="cellIs" dxfId="597" priority="644" operator="greaterThan">
      <formula>H15</formula>
    </cfRule>
  </conditionalFormatting>
  <conditionalFormatting sqref="G16">
    <cfRule type="cellIs" dxfId="596" priority="643" operator="greaterThan">
      <formula>H16</formula>
    </cfRule>
  </conditionalFormatting>
  <conditionalFormatting sqref="G17">
    <cfRule type="cellIs" dxfId="595" priority="642" operator="greaterThan">
      <formula>H17</formula>
    </cfRule>
  </conditionalFormatting>
  <conditionalFormatting sqref="G18">
    <cfRule type="cellIs" dxfId="594" priority="641" operator="greaterThan">
      <formula>H18</formula>
    </cfRule>
  </conditionalFormatting>
  <conditionalFormatting sqref="G19">
    <cfRule type="cellIs" dxfId="593" priority="640" operator="greaterThan">
      <formula>H19</formula>
    </cfRule>
  </conditionalFormatting>
  <conditionalFormatting sqref="G20">
    <cfRule type="cellIs" dxfId="592" priority="639" operator="greaterThan">
      <formula>H20</formula>
    </cfRule>
  </conditionalFormatting>
  <conditionalFormatting sqref="G21">
    <cfRule type="cellIs" dxfId="591" priority="638" operator="greaterThan">
      <formula>H21</formula>
    </cfRule>
  </conditionalFormatting>
  <conditionalFormatting sqref="G22">
    <cfRule type="cellIs" dxfId="590" priority="637" operator="greaterThan">
      <formula>H22</formula>
    </cfRule>
  </conditionalFormatting>
  <conditionalFormatting sqref="G23">
    <cfRule type="cellIs" dxfId="589" priority="636" operator="greaterThan">
      <formula>H23</formula>
    </cfRule>
  </conditionalFormatting>
  <conditionalFormatting sqref="G24">
    <cfRule type="cellIs" dxfId="588" priority="635" operator="greaterThan">
      <formula>H24</formula>
    </cfRule>
  </conditionalFormatting>
  <conditionalFormatting sqref="G25">
    <cfRule type="cellIs" dxfId="587" priority="634" operator="greaterThan">
      <formula>H25</formula>
    </cfRule>
  </conditionalFormatting>
  <conditionalFormatting sqref="G26">
    <cfRule type="cellIs" dxfId="586" priority="633" operator="greaterThan">
      <formula>H26</formula>
    </cfRule>
  </conditionalFormatting>
  <conditionalFormatting sqref="G27">
    <cfRule type="cellIs" dxfId="585" priority="632" operator="greaterThan">
      <formula>H27</formula>
    </cfRule>
  </conditionalFormatting>
  <conditionalFormatting sqref="G28">
    <cfRule type="cellIs" dxfId="584" priority="631" operator="greaterThan">
      <formula>H28</formula>
    </cfRule>
  </conditionalFormatting>
  <conditionalFormatting sqref="G29">
    <cfRule type="cellIs" dxfId="583" priority="630" operator="greaterThan">
      <formula>H29</formula>
    </cfRule>
  </conditionalFormatting>
  <conditionalFormatting sqref="G30">
    <cfRule type="cellIs" dxfId="582" priority="629" operator="greaterThan">
      <formula>H30</formula>
    </cfRule>
  </conditionalFormatting>
  <conditionalFormatting sqref="G31">
    <cfRule type="cellIs" dxfId="581" priority="628" operator="greaterThan">
      <formula>H31</formula>
    </cfRule>
  </conditionalFormatting>
  <conditionalFormatting sqref="G32">
    <cfRule type="cellIs" dxfId="580" priority="627" operator="greaterThan">
      <formula>H32</formula>
    </cfRule>
  </conditionalFormatting>
  <conditionalFormatting sqref="G33">
    <cfRule type="cellIs" dxfId="579" priority="626" operator="greaterThan">
      <formula>H33</formula>
    </cfRule>
  </conditionalFormatting>
  <conditionalFormatting sqref="G34">
    <cfRule type="cellIs" dxfId="578" priority="625" operator="greaterThan">
      <formula>H34</formula>
    </cfRule>
  </conditionalFormatting>
  <conditionalFormatting sqref="G35">
    <cfRule type="cellIs" dxfId="577" priority="624" operator="greaterThan">
      <formula>H35</formula>
    </cfRule>
  </conditionalFormatting>
  <conditionalFormatting sqref="G36">
    <cfRule type="cellIs" dxfId="576" priority="623" operator="greaterThan">
      <formula>H36</formula>
    </cfRule>
  </conditionalFormatting>
  <conditionalFormatting sqref="G37">
    <cfRule type="cellIs" dxfId="575" priority="622" operator="greaterThan">
      <formula>H37</formula>
    </cfRule>
  </conditionalFormatting>
  <conditionalFormatting sqref="G38">
    <cfRule type="cellIs" dxfId="574" priority="621" operator="greaterThan">
      <formula>H38</formula>
    </cfRule>
  </conditionalFormatting>
  <conditionalFormatting sqref="G39">
    <cfRule type="cellIs" dxfId="573" priority="620" operator="greaterThan">
      <formula>H39</formula>
    </cfRule>
  </conditionalFormatting>
  <conditionalFormatting sqref="G40">
    <cfRule type="cellIs" dxfId="572" priority="619" operator="greaterThan">
      <formula>H40</formula>
    </cfRule>
  </conditionalFormatting>
  <conditionalFormatting sqref="G41">
    <cfRule type="cellIs" dxfId="571" priority="618" operator="greaterThan">
      <formula>H41</formula>
    </cfRule>
  </conditionalFormatting>
  <conditionalFormatting sqref="G42">
    <cfRule type="cellIs" dxfId="570" priority="617" operator="greaterThan">
      <formula>H42</formula>
    </cfRule>
  </conditionalFormatting>
  <conditionalFormatting sqref="G43">
    <cfRule type="cellIs" dxfId="569" priority="616" operator="greaterThan">
      <formula>H43</formula>
    </cfRule>
  </conditionalFormatting>
  <conditionalFormatting sqref="G44">
    <cfRule type="cellIs" dxfId="568" priority="615" operator="greaterThan">
      <formula>H44</formula>
    </cfRule>
  </conditionalFormatting>
  <conditionalFormatting sqref="G45">
    <cfRule type="cellIs" dxfId="567" priority="614" operator="greaterThan">
      <formula>H45</formula>
    </cfRule>
  </conditionalFormatting>
  <conditionalFormatting sqref="I6">
    <cfRule type="cellIs" dxfId="566" priority="613" operator="greaterThan">
      <formula>J6</formula>
    </cfRule>
  </conditionalFormatting>
  <conditionalFormatting sqref="I8">
    <cfRule type="cellIs" dxfId="565" priority="612" operator="greaterThan">
      <formula>J8</formula>
    </cfRule>
  </conditionalFormatting>
  <conditionalFormatting sqref="I9">
    <cfRule type="cellIs" dxfId="564" priority="611" operator="greaterThan">
      <formula>J9</formula>
    </cfRule>
  </conditionalFormatting>
  <conditionalFormatting sqref="I7">
    <cfRule type="cellIs" dxfId="563" priority="610" operator="greaterThan">
      <formula>J7</formula>
    </cfRule>
  </conditionalFormatting>
  <conditionalFormatting sqref="I10">
    <cfRule type="cellIs" dxfId="562" priority="609" operator="greaterThan">
      <formula>J10</formula>
    </cfRule>
  </conditionalFormatting>
  <conditionalFormatting sqref="I11">
    <cfRule type="cellIs" dxfId="561" priority="608" operator="greaterThan">
      <formula>J11</formula>
    </cfRule>
  </conditionalFormatting>
  <conditionalFormatting sqref="I12">
    <cfRule type="cellIs" dxfId="560" priority="607" operator="greaterThan">
      <formula>J12</formula>
    </cfRule>
  </conditionalFormatting>
  <conditionalFormatting sqref="I13">
    <cfRule type="cellIs" dxfId="559" priority="606" operator="greaterThan">
      <formula>J13</formula>
    </cfRule>
  </conditionalFormatting>
  <conditionalFormatting sqref="I14">
    <cfRule type="cellIs" dxfId="558" priority="605" operator="greaterThan">
      <formula>J14</formula>
    </cfRule>
  </conditionalFormatting>
  <conditionalFormatting sqref="I15">
    <cfRule type="cellIs" dxfId="557" priority="604" operator="greaterThan">
      <formula>J15</formula>
    </cfRule>
  </conditionalFormatting>
  <conditionalFormatting sqref="I16">
    <cfRule type="cellIs" dxfId="556" priority="603" operator="greaterThan">
      <formula>J16</formula>
    </cfRule>
  </conditionalFormatting>
  <conditionalFormatting sqref="I17">
    <cfRule type="cellIs" dxfId="555" priority="602" operator="greaterThan">
      <formula>J17</formula>
    </cfRule>
  </conditionalFormatting>
  <conditionalFormatting sqref="I18">
    <cfRule type="cellIs" dxfId="554" priority="601" operator="greaterThan">
      <formula>J18</formula>
    </cfRule>
  </conditionalFormatting>
  <conditionalFormatting sqref="I19">
    <cfRule type="cellIs" dxfId="553" priority="600" operator="greaterThan">
      <formula>J19</formula>
    </cfRule>
  </conditionalFormatting>
  <conditionalFormatting sqref="I20">
    <cfRule type="cellIs" dxfId="552" priority="599" operator="greaterThan">
      <formula>J20</formula>
    </cfRule>
  </conditionalFormatting>
  <conditionalFormatting sqref="I21">
    <cfRule type="cellIs" dxfId="551" priority="598" operator="greaterThan">
      <formula>J21</formula>
    </cfRule>
  </conditionalFormatting>
  <conditionalFormatting sqref="I22">
    <cfRule type="cellIs" dxfId="550" priority="597" operator="greaterThan">
      <formula>J22</formula>
    </cfRule>
  </conditionalFormatting>
  <conditionalFormatting sqref="I23">
    <cfRule type="cellIs" dxfId="549" priority="596" operator="greaterThan">
      <formula>J23</formula>
    </cfRule>
  </conditionalFormatting>
  <conditionalFormatting sqref="I24">
    <cfRule type="cellIs" dxfId="548" priority="595" operator="greaterThan">
      <formula>J24</formula>
    </cfRule>
  </conditionalFormatting>
  <conditionalFormatting sqref="I25">
    <cfRule type="cellIs" dxfId="547" priority="594" operator="greaterThan">
      <formula>J25</formula>
    </cfRule>
  </conditionalFormatting>
  <conditionalFormatting sqref="I26">
    <cfRule type="cellIs" dxfId="546" priority="593" operator="greaterThan">
      <formula>J26</formula>
    </cfRule>
  </conditionalFormatting>
  <conditionalFormatting sqref="I27">
    <cfRule type="cellIs" dxfId="545" priority="592" operator="greaterThan">
      <formula>J27</formula>
    </cfRule>
  </conditionalFormatting>
  <conditionalFormatting sqref="I28">
    <cfRule type="cellIs" dxfId="544" priority="591" operator="greaterThan">
      <formula>J28</formula>
    </cfRule>
  </conditionalFormatting>
  <conditionalFormatting sqref="I29">
    <cfRule type="cellIs" dxfId="543" priority="590" operator="greaterThan">
      <formula>J29</formula>
    </cfRule>
  </conditionalFormatting>
  <conditionalFormatting sqref="I30">
    <cfRule type="cellIs" dxfId="542" priority="589" operator="greaterThan">
      <formula>J30</formula>
    </cfRule>
  </conditionalFormatting>
  <conditionalFormatting sqref="I31">
    <cfRule type="cellIs" dxfId="541" priority="588" operator="greaterThan">
      <formula>J31</formula>
    </cfRule>
  </conditionalFormatting>
  <conditionalFormatting sqref="I32">
    <cfRule type="cellIs" dxfId="540" priority="587" operator="greaterThan">
      <formula>J32</formula>
    </cfRule>
  </conditionalFormatting>
  <conditionalFormatting sqref="I33">
    <cfRule type="cellIs" dxfId="539" priority="586" operator="greaterThan">
      <formula>J33</formula>
    </cfRule>
  </conditionalFormatting>
  <conditionalFormatting sqref="I34">
    <cfRule type="cellIs" dxfId="538" priority="585" operator="greaterThan">
      <formula>J34</formula>
    </cfRule>
  </conditionalFormatting>
  <conditionalFormatting sqref="I35">
    <cfRule type="cellIs" dxfId="537" priority="584" operator="greaterThan">
      <formula>J35</formula>
    </cfRule>
  </conditionalFormatting>
  <conditionalFormatting sqref="I36:I37">
    <cfRule type="cellIs" dxfId="536" priority="583" operator="greaterThan">
      <formula>J36</formula>
    </cfRule>
  </conditionalFormatting>
  <conditionalFormatting sqref="I38">
    <cfRule type="cellIs" dxfId="535" priority="581" operator="greaterThan">
      <formula>J38</formula>
    </cfRule>
  </conditionalFormatting>
  <conditionalFormatting sqref="I39">
    <cfRule type="cellIs" dxfId="534" priority="580" operator="greaterThan">
      <formula>J39</formula>
    </cfRule>
  </conditionalFormatting>
  <conditionalFormatting sqref="I40">
    <cfRule type="cellIs" dxfId="533" priority="579" operator="greaterThan">
      <formula>J40</formula>
    </cfRule>
  </conditionalFormatting>
  <conditionalFormatting sqref="I41">
    <cfRule type="cellIs" dxfId="532" priority="578" operator="greaterThan">
      <formula>J41</formula>
    </cfRule>
  </conditionalFormatting>
  <conditionalFormatting sqref="I42">
    <cfRule type="cellIs" dxfId="531" priority="577" operator="greaterThan">
      <formula>J42</formula>
    </cfRule>
  </conditionalFormatting>
  <conditionalFormatting sqref="I43">
    <cfRule type="cellIs" dxfId="530" priority="576" operator="greaterThan">
      <formula>J43</formula>
    </cfRule>
  </conditionalFormatting>
  <conditionalFormatting sqref="I44">
    <cfRule type="cellIs" dxfId="529" priority="575" operator="greaterThan">
      <formula>J44</formula>
    </cfRule>
  </conditionalFormatting>
  <conditionalFormatting sqref="I45">
    <cfRule type="cellIs" dxfId="528" priority="574" operator="greaterThan">
      <formula>J45</formula>
    </cfRule>
  </conditionalFormatting>
  <conditionalFormatting sqref="N6">
    <cfRule type="cellIs" dxfId="527" priority="573" operator="greaterThan">
      <formula>O6</formula>
    </cfRule>
  </conditionalFormatting>
  <conditionalFormatting sqref="N8">
    <cfRule type="cellIs" dxfId="526" priority="572" operator="greaterThan">
      <formula>O8</formula>
    </cfRule>
  </conditionalFormatting>
  <conditionalFormatting sqref="N9">
    <cfRule type="cellIs" dxfId="525" priority="571" operator="greaterThan">
      <formula>O9</formula>
    </cfRule>
  </conditionalFormatting>
  <conditionalFormatting sqref="N7">
    <cfRule type="cellIs" dxfId="524" priority="570" operator="greaterThan">
      <formula>O7</formula>
    </cfRule>
  </conditionalFormatting>
  <conditionalFormatting sqref="N10">
    <cfRule type="cellIs" dxfId="523" priority="569" operator="greaterThan">
      <formula>O10</formula>
    </cfRule>
  </conditionalFormatting>
  <conditionalFormatting sqref="N11">
    <cfRule type="cellIs" dxfId="522" priority="568" operator="greaterThan">
      <formula>O11</formula>
    </cfRule>
  </conditionalFormatting>
  <conditionalFormatting sqref="N12">
    <cfRule type="cellIs" dxfId="521" priority="567" operator="greaterThan">
      <formula>O12</formula>
    </cfRule>
  </conditionalFormatting>
  <conditionalFormatting sqref="N13">
    <cfRule type="cellIs" dxfId="520" priority="566" operator="greaterThan">
      <formula>O13</formula>
    </cfRule>
  </conditionalFormatting>
  <conditionalFormatting sqref="N14">
    <cfRule type="cellIs" dxfId="519" priority="565" operator="greaterThan">
      <formula>O14</formula>
    </cfRule>
  </conditionalFormatting>
  <conditionalFormatting sqref="N15">
    <cfRule type="cellIs" dxfId="518" priority="564" operator="greaterThan">
      <formula>O15</formula>
    </cfRule>
  </conditionalFormatting>
  <conditionalFormatting sqref="N16">
    <cfRule type="cellIs" dxfId="517" priority="563" operator="greaterThan">
      <formula>O16</formula>
    </cfRule>
  </conditionalFormatting>
  <conditionalFormatting sqref="N17">
    <cfRule type="cellIs" dxfId="516" priority="562" operator="greaterThan">
      <formula>O17</formula>
    </cfRule>
  </conditionalFormatting>
  <conditionalFormatting sqref="N18:N19">
    <cfRule type="cellIs" dxfId="515" priority="561" operator="greaterThan">
      <formula>O18</formula>
    </cfRule>
  </conditionalFormatting>
  <conditionalFormatting sqref="N20">
    <cfRule type="cellIs" dxfId="514" priority="559" operator="greaterThan">
      <formula>O20</formula>
    </cfRule>
  </conditionalFormatting>
  <conditionalFormatting sqref="N21">
    <cfRule type="cellIs" dxfId="513" priority="558" operator="greaterThan">
      <formula>O21</formula>
    </cfRule>
  </conditionalFormatting>
  <conditionalFormatting sqref="N22">
    <cfRule type="cellIs" dxfId="512" priority="557" operator="greaterThan">
      <formula>O22</formula>
    </cfRule>
  </conditionalFormatting>
  <conditionalFormatting sqref="N23">
    <cfRule type="cellIs" dxfId="511" priority="556" operator="greaterThan">
      <formula>O23</formula>
    </cfRule>
  </conditionalFormatting>
  <conditionalFormatting sqref="N24">
    <cfRule type="cellIs" dxfId="510" priority="555" operator="greaterThan">
      <formula>O24</formula>
    </cfRule>
  </conditionalFormatting>
  <conditionalFormatting sqref="N25">
    <cfRule type="cellIs" dxfId="509" priority="554" operator="greaterThan">
      <formula>O25</formula>
    </cfRule>
  </conditionalFormatting>
  <conditionalFormatting sqref="N26">
    <cfRule type="cellIs" dxfId="508" priority="553" operator="greaterThan">
      <formula>O26</formula>
    </cfRule>
  </conditionalFormatting>
  <conditionalFormatting sqref="N27">
    <cfRule type="cellIs" dxfId="507" priority="552" operator="greaterThan">
      <formula>O27</formula>
    </cfRule>
  </conditionalFormatting>
  <conditionalFormatting sqref="N28">
    <cfRule type="cellIs" dxfId="506" priority="551" operator="greaterThan">
      <formula>O28</formula>
    </cfRule>
  </conditionalFormatting>
  <conditionalFormatting sqref="N29">
    <cfRule type="cellIs" dxfId="505" priority="550" operator="greaterThan">
      <formula>O29</formula>
    </cfRule>
  </conditionalFormatting>
  <conditionalFormatting sqref="N30">
    <cfRule type="cellIs" dxfId="504" priority="549" operator="greaterThan">
      <formula>O30</formula>
    </cfRule>
  </conditionalFormatting>
  <conditionalFormatting sqref="N31">
    <cfRule type="cellIs" dxfId="503" priority="548" operator="greaterThan">
      <formula>O31</formula>
    </cfRule>
  </conditionalFormatting>
  <conditionalFormatting sqref="N32">
    <cfRule type="cellIs" dxfId="502" priority="547" operator="greaterThan">
      <formula>O32</formula>
    </cfRule>
  </conditionalFormatting>
  <conditionalFormatting sqref="N33">
    <cfRule type="cellIs" dxfId="501" priority="546" operator="greaterThan">
      <formula>O33</formula>
    </cfRule>
  </conditionalFormatting>
  <conditionalFormatting sqref="N34">
    <cfRule type="cellIs" dxfId="500" priority="545" operator="greaterThan">
      <formula>O34</formula>
    </cfRule>
  </conditionalFormatting>
  <conditionalFormatting sqref="N35">
    <cfRule type="cellIs" dxfId="499" priority="544" operator="greaterThan">
      <formula>O35</formula>
    </cfRule>
  </conditionalFormatting>
  <conditionalFormatting sqref="N36">
    <cfRule type="cellIs" dxfId="498" priority="543" operator="greaterThan">
      <formula>O36</formula>
    </cfRule>
  </conditionalFormatting>
  <conditionalFormatting sqref="N37">
    <cfRule type="cellIs" dxfId="497" priority="542" operator="greaterThan">
      <formula>O37</formula>
    </cfRule>
  </conditionalFormatting>
  <conditionalFormatting sqref="N38:N39">
    <cfRule type="cellIs" dxfId="496" priority="540" operator="greaterThan">
      <formula>O38</formula>
    </cfRule>
  </conditionalFormatting>
  <conditionalFormatting sqref="N40">
    <cfRule type="cellIs" dxfId="495" priority="539" operator="greaterThan">
      <formula>O40</formula>
    </cfRule>
  </conditionalFormatting>
  <conditionalFormatting sqref="N41">
    <cfRule type="cellIs" dxfId="494" priority="538" operator="greaterThan">
      <formula>O41</formula>
    </cfRule>
  </conditionalFormatting>
  <conditionalFormatting sqref="N42">
    <cfRule type="cellIs" dxfId="493" priority="537" operator="greaterThan">
      <formula>O42</formula>
    </cfRule>
  </conditionalFormatting>
  <conditionalFormatting sqref="N43">
    <cfRule type="cellIs" dxfId="492" priority="536" operator="greaterThan">
      <formula>O43</formula>
    </cfRule>
  </conditionalFormatting>
  <conditionalFormatting sqref="N44">
    <cfRule type="cellIs" dxfId="491" priority="535" operator="greaterThan">
      <formula>O44</formula>
    </cfRule>
  </conditionalFormatting>
  <conditionalFormatting sqref="N45">
    <cfRule type="cellIs" dxfId="490" priority="534" operator="greaterThan">
      <formula>O45</formula>
    </cfRule>
  </conditionalFormatting>
  <conditionalFormatting sqref="R6:R45">
    <cfRule type="cellIs" dxfId="489" priority="492" operator="greaterThan">
      <formula>S6</formula>
    </cfRule>
  </conditionalFormatting>
  <conditionalFormatting sqref="R6:R45">
    <cfRule type="cellIs" dxfId="488" priority="491" operator="greaterThan">
      <formula>S6</formula>
    </cfRule>
  </conditionalFormatting>
  <conditionalFormatting sqref="R6">
    <cfRule type="cellIs" dxfId="487" priority="490" operator="greaterThan">
      <formula>S6</formula>
    </cfRule>
  </conditionalFormatting>
  <conditionalFormatting sqref="R8">
    <cfRule type="cellIs" dxfId="486" priority="489" operator="greaterThan">
      <formula>S8</formula>
    </cfRule>
  </conditionalFormatting>
  <conditionalFormatting sqref="R9">
    <cfRule type="cellIs" dxfId="485" priority="488" operator="greaterThan">
      <formula>S9</formula>
    </cfRule>
  </conditionalFormatting>
  <conditionalFormatting sqref="R7">
    <cfRule type="cellIs" dxfId="484" priority="487" operator="greaterThan">
      <formula>S7</formula>
    </cfRule>
  </conditionalFormatting>
  <conditionalFormatting sqref="R10">
    <cfRule type="cellIs" dxfId="483" priority="486" operator="greaterThan">
      <formula>S10</formula>
    </cfRule>
  </conditionalFormatting>
  <conditionalFormatting sqref="R11">
    <cfRule type="cellIs" dxfId="482" priority="485" operator="greaterThan">
      <formula>S11</formula>
    </cfRule>
  </conditionalFormatting>
  <conditionalFormatting sqref="R12">
    <cfRule type="cellIs" dxfId="481" priority="484" operator="greaterThan">
      <formula>S12</formula>
    </cfRule>
  </conditionalFormatting>
  <conditionalFormatting sqref="R13">
    <cfRule type="cellIs" dxfId="480" priority="483" operator="greaterThan">
      <formula>S13</formula>
    </cfRule>
  </conditionalFormatting>
  <conditionalFormatting sqref="R14">
    <cfRule type="cellIs" dxfId="479" priority="482" operator="greaterThan">
      <formula>S14</formula>
    </cfRule>
  </conditionalFormatting>
  <conditionalFormatting sqref="R15">
    <cfRule type="cellIs" dxfId="478" priority="481" operator="greaterThan">
      <formula>S15</formula>
    </cfRule>
  </conditionalFormatting>
  <conditionalFormatting sqref="R16">
    <cfRule type="cellIs" dxfId="477" priority="480" operator="greaterThan">
      <formula>S16</formula>
    </cfRule>
  </conditionalFormatting>
  <conditionalFormatting sqref="R17">
    <cfRule type="cellIs" dxfId="476" priority="479" operator="greaterThan">
      <formula>S17</formula>
    </cfRule>
  </conditionalFormatting>
  <conditionalFormatting sqref="R18">
    <cfRule type="cellIs" dxfId="475" priority="478" operator="greaterThan">
      <formula>S18</formula>
    </cfRule>
  </conditionalFormatting>
  <conditionalFormatting sqref="R19">
    <cfRule type="cellIs" dxfId="474" priority="477" operator="greaterThan">
      <formula>S19</formula>
    </cfRule>
  </conditionalFormatting>
  <conditionalFormatting sqref="R20">
    <cfRule type="cellIs" dxfId="473" priority="476" operator="greaterThan">
      <formula>S20</formula>
    </cfRule>
  </conditionalFormatting>
  <conditionalFormatting sqref="R21">
    <cfRule type="cellIs" dxfId="472" priority="475" operator="greaterThan">
      <formula>S21</formula>
    </cfRule>
  </conditionalFormatting>
  <conditionalFormatting sqref="R22">
    <cfRule type="cellIs" dxfId="471" priority="474" operator="greaterThan">
      <formula>S22</formula>
    </cfRule>
  </conditionalFormatting>
  <conditionalFormatting sqref="R23">
    <cfRule type="cellIs" dxfId="470" priority="473" operator="greaterThan">
      <formula>S23</formula>
    </cfRule>
  </conditionalFormatting>
  <conditionalFormatting sqref="R24">
    <cfRule type="cellIs" dxfId="469" priority="472" operator="greaterThan">
      <formula>S24</formula>
    </cfRule>
  </conditionalFormatting>
  <conditionalFormatting sqref="R25">
    <cfRule type="cellIs" dxfId="468" priority="471" operator="greaterThan">
      <formula>S25</formula>
    </cfRule>
  </conditionalFormatting>
  <conditionalFormatting sqref="R26">
    <cfRule type="cellIs" dxfId="467" priority="470" operator="greaterThan">
      <formula>S26</formula>
    </cfRule>
  </conditionalFormatting>
  <conditionalFormatting sqref="R27">
    <cfRule type="cellIs" dxfId="466" priority="469" operator="greaterThan">
      <formula>S27</formula>
    </cfRule>
  </conditionalFormatting>
  <conditionalFormatting sqref="R28">
    <cfRule type="cellIs" dxfId="465" priority="468" operator="greaterThan">
      <formula>S28</formula>
    </cfRule>
  </conditionalFormatting>
  <conditionalFormatting sqref="R29">
    <cfRule type="cellIs" dxfId="464" priority="467" operator="greaterThan">
      <formula>S29</formula>
    </cfRule>
  </conditionalFormatting>
  <conditionalFormatting sqref="R30">
    <cfRule type="cellIs" dxfId="463" priority="466" operator="greaterThan">
      <formula>S30</formula>
    </cfRule>
  </conditionalFormatting>
  <conditionalFormatting sqref="R31">
    <cfRule type="cellIs" dxfId="462" priority="465" operator="greaterThan">
      <formula>S31</formula>
    </cfRule>
  </conditionalFormatting>
  <conditionalFormatting sqref="R32">
    <cfRule type="cellIs" dxfId="461" priority="464" operator="greaterThan">
      <formula>S32</formula>
    </cfRule>
  </conditionalFormatting>
  <conditionalFormatting sqref="R33">
    <cfRule type="cellIs" dxfId="460" priority="463" operator="greaterThan">
      <formula>S33</formula>
    </cfRule>
  </conditionalFormatting>
  <conditionalFormatting sqref="R34">
    <cfRule type="cellIs" dxfId="459" priority="462" operator="greaterThan">
      <formula>S34</formula>
    </cfRule>
  </conditionalFormatting>
  <conditionalFormatting sqref="R35">
    <cfRule type="cellIs" dxfId="458" priority="461" operator="greaterThan">
      <formula>S35</formula>
    </cfRule>
  </conditionalFormatting>
  <conditionalFormatting sqref="R36">
    <cfRule type="cellIs" dxfId="457" priority="460" operator="greaterThan">
      <formula>S36</formula>
    </cfRule>
  </conditionalFormatting>
  <conditionalFormatting sqref="R37">
    <cfRule type="cellIs" dxfId="456" priority="459" operator="greaterThan">
      <formula>S37</formula>
    </cfRule>
  </conditionalFormatting>
  <conditionalFormatting sqref="R38">
    <cfRule type="cellIs" dxfId="455" priority="458" operator="greaterThan">
      <formula>S38</formula>
    </cfRule>
  </conditionalFormatting>
  <conditionalFormatting sqref="R39">
    <cfRule type="cellIs" dxfId="454" priority="457" operator="greaterThan">
      <formula>S39</formula>
    </cfRule>
  </conditionalFormatting>
  <conditionalFormatting sqref="R40">
    <cfRule type="cellIs" dxfId="453" priority="456" operator="greaterThan">
      <formula>S40</formula>
    </cfRule>
  </conditionalFormatting>
  <conditionalFormatting sqref="R41">
    <cfRule type="cellIs" dxfId="452" priority="455" operator="greaterThan">
      <formula>S41</formula>
    </cfRule>
  </conditionalFormatting>
  <conditionalFormatting sqref="R42">
    <cfRule type="cellIs" dxfId="451" priority="454" operator="greaterThan">
      <formula>S42</formula>
    </cfRule>
  </conditionalFormatting>
  <conditionalFormatting sqref="R43">
    <cfRule type="cellIs" dxfId="450" priority="453" operator="greaterThan">
      <formula>S43</formula>
    </cfRule>
  </conditionalFormatting>
  <conditionalFormatting sqref="R44">
    <cfRule type="cellIs" dxfId="449" priority="452" operator="greaterThan">
      <formula>S44</formula>
    </cfRule>
  </conditionalFormatting>
  <conditionalFormatting sqref="R45">
    <cfRule type="cellIs" dxfId="448" priority="451" operator="greaterThan">
      <formula>S45</formula>
    </cfRule>
  </conditionalFormatting>
  <conditionalFormatting sqref="W6:W45">
    <cfRule type="cellIs" dxfId="447" priority="450" operator="greaterThan">
      <formula>X6</formula>
    </cfRule>
  </conditionalFormatting>
  <conditionalFormatting sqref="W6:W45">
    <cfRule type="cellIs" dxfId="446" priority="449" operator="greaterThan">
      <formula>X6</formula>
    </cfRule>
  </conditionalFormatting>
  <conditionalFormatting sqref="W6:W45">
    <cfRule type="cellIs" dxfId="445" priority="448" operator="greaterThan">
      <formula>X6</formula>
    </cfRule>
  </conditionalFormatting>
  <conditionalFormatting sqref="W6:W45">
    <cfRule type="cellIs" dxfId="444" priority="447" operator="greaterThan">
      <formula>X6</formula>
    </cfRule>
  </conditionalFormatting>
  <conditionalFormatting sqref="W8">
    <cfRule type="cellIs" dxfId="443" priority="446" operator="greaterThan">
      <formula>X8</formula>
    </cfRule>
  </conditionalFormatting>
  <conditionalFormatting sqref="W9">
    <cfRule type="cellIs" dxfId="442" priority="445" operator="greaterThan">
      <formula>X9</formula>
    </cfRule>
  </conditionalFormatting>
  <conditionalFormatting sqref="W7">
    <cfRule type="cellIs" dxfId="441" priority="444" operator="greaterThan">
      <formula>X7</formula>
    </cfRule>
  </conditionalFormatting>
  <conditionalFormatting sqref="W10">
    <cfRule type="cellIs" dxfId="440" priority="443" operator="greaterThan">
      <formula>X10</formula>
    </cfRule>
  </conditionalFormatting>
  <conditionalFormatting sqref="W11">
    <cfRule type="cellIs" dxfId="439" priority="442" operator="greaterThan">
      <formula>X11</formula>
    </cfRule>
  </conditionalFormatting>
  <conditionalFormatting sqref="W12">
    <cfRule type="cellIs" dxfId="438" priority="441" operator="greaterThan">
      <formula>X12</formula>
    </cfRule>
  </conditionalFormatting>
  <conditionalFormatting sqref="W13">
    <cfRule type="cellIs" dxfId="437" priority="440" operator="greaterThan">
      <formula>X13</formula>
    </cfRule>
  </conditionalFormatting>
  <conditionalFormatting sqref="W14">
    <cfRule type="cellIs" dxfId="436" priority="439" operator="greaterThan">
      <formula>X14</formula>
    </cfRule>
  </conditionalFormatting>
  <conditionalFormatting sqref="W15">
    <cfRule type="cellIs" dxfId="435" priority="438" operator="greaterThan">
      <formula>X15</formula>
    </cfRule>
  </conditionalFormatting>
  <conditionalFormatting sqref="W16">
    <cfRule type="cellIs" dxfId="434" priority="437" operator="greaterThan">
      <formula>X16</formula>
    </cfRule>
  </conditionalFormatting>
  <conditionalFormatting sqref="W17">
    <cfRule type="cellIs" dxfId="433" priority="436" operator="greaterThan">
      <formula>X17</formula>
    </cfRule>
  </conditionalFormatting>
  <conditionalFormatting sqref="W18">
    <cfRule type="cellIs" dxfId="432" priority="435" operator="greaterThan">
      <formula>X18</formula>
    </cfRule>
  </conditionalFormatting>
  <conditionalFormatting sqref="W19">
    <cfRule type="cellIs" dxfId="431" priority="434" operator="greaterThan">
      <formula>X19</formula>
    </cfRule>
  </conditionalFormatting>
  <conditionalFormatting sqref="W20">
    <cfRule type="cellIs" dxfId="430" priority="433" operator="greaterThan">
      <formula>X20</formula>
    </cfRule>
  </conditionalFormatting>
  <conditionalFormatting sqref="W21">
    <cfRule type="cellIs" dxfId="429" priority="432" operator="greaterThan">
      <formula>X21</formula>
    </cfRule>
  </conditionalFormatting>
  <conditionalFormatting sqref="W22">
    <cfRule type="cellIs" dxfId="428" priority="431" operator="greaterThan">
      <formula>X22</formula>
    </cfRule>
  </conditionalFormatting>
  <conditionalFormatting sqref="W23">
    <cfRule type="cellIs" dxfId="427" priority="430" operator="greaterThan">
      <formula>X23</formula>
    </cfRule>
  </conditionalFormatting>
  <conditionalFormatting sqref="W24">
    <cfRule type="cellIs" dxfId="426" priority="429" operator="greaterThan">
      <formula>X24</formula>
    </cfRule>
  </conditionalFormatting>
  <conditionalFormatting sqref="W25">
    <cfRule type="cellIs" dxfId="425" priority="428" operator="greaterThan">
      <formula>X25</formula>
    </cfRule>
  </conditionalFormatting>
  <conditionalFormatting sqref="W26">
    <cfRule type="cellIs" dxfId="424" priority="427" operator="greaterThan">
      <formula>X26</formula>
    </cfRule>
  </conditionalFormatting>
  <conditionalFormatting sqref="W27">
    <cfRule type="cellIs" dxfId="423" priority="426" operator="greaterThan">
      <formula>X27</formula>
    </cfRule>
  </conditionalFormatting>
  <conditionalFormatting sqref="W28">
    <cfRule type="cellIs" dxfId="422" priority="425" operator="greaterThan">
      <formula>X28</formula>
    </cfRule>
  </conditionalFormatting>
  <conditionalFormatting sqref="W29">
    <cfRule type="cellIs" dxfId="421" priority="424" operator="greaterThan">
      <formula>X29</formula>
    </cfRule>
  </conditionalFormatting>
  <conditionalFormatting sqref="W30">
    <cfRule type="cellIs" dxfId="420" priority="423" operator="greaterThan">
      <formula>X30</formula>
    </cfRule>
  </conditionalFormatting>
  <conditionalFormatting sqref="W31">
    <cfRule type="cellIs" dxfId="419" priority="422" operator="greaterThan">
      <formula>X31</formula>
    </cfRule>
  </conditionalFormatting>
  <conditionalFormatting sqref="W32">
    <cfRule type="cellIs" dxfId="418" priority="421" operator="greaterThan">
      <formula>X32</formula>
    </cfRule>
  </conditionalFormatting>
  <conditionalFormatting sqref="W33">
    <cfRule type="cellIs" dxfId="417" priority="420" operator="greaterThan">
      <formula>X33</formula>
    </cfRule>
  </conditionalFormatting>
  <conditionalFormatting sqref="W34">
    <cfRule type="cellIs" dxfId="416" priority="419" operator="greaterThan">
      <formula>X34</formula>
    </cfRule>
  </conditionalFormatting>
  <conditionalFormatting sqref="W35">
    <cfRule type="cellIs" dxfId="415" priority="418" operator="greaterThan">
      <formula>X35</formula>
    </cfRule>
  </conditionalFormatting>
  <conditionalFormatting sqref="W36">
    <cfRule type="cellIs" dxfId="414" priority="417" operator="greaterThan">
      <formula>X36</formula>
    </cfRule>
  </conditionalFormatting>
  <conditionalFormatting sqref="W37">
    <cfRule type="cellIs" dxfId="413" priority="416" operator="greaterThan">
      <formula>X37</formula>
    </cfRule>
  </conditionalFormatting>
  <conditionalFormatting sqref="W38">
    <cfRule type="cellIs" dxfId="412" priority="415" operator="greaterThan">
      <formula>X38</formula>
    </cfRule>
  </conditionalFormatting>
  <conditionalFormatting sqref="W39">
    <cfRule type="cellIs" dxfId="411" priority="414" operator="greaterThan">
      <formula>X39</formula>
    </cfRule>
  </conditionalFormatting>
  <conditionalFormatting sqref="W40">
    <cfRule type="cellIs" dxfId="410" priority="413" operator="greaterThan">
      <formula>X40</formula>
    </cfRule>
  </conditionalFormatting>
  <conditionalFormatting sqref="W41">
    <cfRule type="cellIs" dxfId="409" priority="412" operator="greaterThan">
      <formula>X41</formula>
    </cfRule>
  </conditionalFormatting>
  <conditionalFormatting sqref="W42">
    <cfRule type="cellIs" dxfId="408" priority="411" operator="greaterThan">
      <formula>X42</formula>
    </cfRule>
  </conditionalFormatting>
  <conditionalFormatting sqref="W43">
    <cfRule type="cellIs" dxfId="407" priority="410" operator="greaterThan">
      <formula>X43</formula>
    </cfRule>
  </conditionalFormatting>
  <conditionalFormatting sqref="W44">
    <cfRule type="cellIs" dxfId="406" priority="409" operator="greaterThan">
      <formula>X44</formula>
    </cfRule>
  </conditionalFormatting>
  <conditionalFormatting sqref="W45">
    <cfRule type="cellIs" dxfId="405" priority="408" operator="greaterThan">
      <formula>X45</formula>
    </cfRule>
  </conditionalFormatting>
  <conditionalFormatting sqref="Y6:Y45">
    <cfRule type="cellIs" dxfId="404" priority="407" operator="greaterThan">
      <formula>Z6</formula>
    </cfRule>
  </conditionalFormatting>
  <conditionalFormatting sqref="Y6:Y45">
    <cfRule type="cellIs" dxfId="403" priority="406" operator="greaterThan">
      <formula>Z6</formula>
    </cfRule>
  </conditionalFormatting>
  <conditionalFormatting sqref="Y6:Y45">
    <cfRule type="cellIs" dxfId="402" priority="405" operator="greaterThan">
      <formula>Z6</formula>
    </cfRule>
  </conditionalFormatting>
  <conditionalFormatting sqref="Y6:Y45">
    <cfRule type="cellIs" dxfId="401" priority="404" operator="greaterThan">
      <formula>Z6</formula>
    </cfRule>
  </conditionalFormatting>
  <conditionalFormatting sqref="Y6:Y45">
    <cfRule type="cellIs" dxfId="400" priority="403" operator="greaterThan">
      <formula>Z6</formula>
    </cfRule>
  </conditionalFormatting>
  <conditionalFormatting sqref="Y8">
    <cfRule type="cellIs" dxfId="399" priority="402" operator="greaterThan">
      <formula>Z8</formula>
    </cfRule>
  </conditionalFormatting>
  <conditionalFormatting sqref="Y9">
    <cfRule type="cellIs" dxfId="398" priority="401" operator="greaterThan">
      <formula>Z9</formula>
    </cfRule>
  </conditionalFormatting>
  <conditionalFormatting sqref="Y7">
    <cfRule type="cellIs" dxfId="397" priority="400" operator="greaterThan">
      <formula>Z7</formula>
    </cfRule>
  </conditionalFormatting>
  <conditionalFormatting sqref="Y10">
    <cfRule type="cellIs" dxfId="396" priority="399" operator="greaterThan">
      <formula>Z10</formula>
    </cfRule>
  </conditionalFormatting>
  <conditionalFormatting sqref="Y11">
    <cfRule type="cellIs" dxfId="395" priority="398" operator="greaterThan">
      <formula>Z11</formula>
    </cfRule>
  </conditionalFormatting>
  <conditionalFormatting sqref="Y12">
    <cfRule type="cellIs" dxfId="394" priority="397" operator="greaterThan">
      <formula>Z12</formula>
    </cfRule>
  </conditionalFormatting>
  <conditionalFormatting sqref="Y13">
    <cfRule type="cellIs" dxfId="393" priority="396" operator="greaterThan">
      <formula>Z13</formula>
    </cfRule>
  </conditionalFormatting>
  <conditionalFormatting sqref="Y14">
    <cfRule type="cellIs" dxfId="392" priority="395" operator="greaterThan">
      <formula>Z14</formula>
    </cfRule>
  </conditionalFormatting>
  <conditionalFormatting sqref="Y15">
    <cfRule type="cellIs" dxfId="391" priority="394" operator="greaterThan">
      <formula>Z15</formula>
    </cfRule>
  </conditionalFormatting>
  <conditionalFormatting sqref="Y16">
    <cfRule type="cellIs" dxfId="390" priority="393" operator="greaterThan">
      <formula>Z16</formula>
    </cfRule>
  </conditionalFormatting>
  <conditionalFormatting sqref="Y17">
    <cfRule type="cellIs" dxfId="389" priority="392" operator="greaterThan">
      <formula>Z17</formula>
    </cfRule>
  </conditionalFormatting>
  <conditionalFormatting sqref="Y18">
    <cfRule type="cellIs" dxfId="388" priority="391" operator="greaterThan">
      <formula>Z18</formula>
    </cfRule>
  </conditionalFormatting>
  <conditionalFormatting sqref="Y19">
    <cfRule type="cellIs" dxfId="387" priority="390" operator="greaterThan">
      <formula>Z19</formula>
    </cfRule>
  </conditionalFormatting>
  <conditionalFormatting sqref="Y20">
    <cfRule type="cellIs" dxfId="386" priority="389" operator="greaterThan">
      <formula>Z20</formula>
    </cfRule>
  </conditionalFormatting>
  <conditionalFormatting sqref="Y21">
    <cfRule type="cellIs" dxfId="385" priority="388" operator="greaterThan">
      <formula>Z21</formula>
    </cfRule>
  </conditionalFormatting>
  <conditionalFormatting sqref="Y22">
    <cfRule type="cellIs" dxfId="384" priority="387" operator="greaterThan">
      <formula>Z22</formula>
    </cfRule>
  </conditionalFormatting>
  <conditionalFormatting sqref="Y23">
    <cfRule type="cellIs" dxfId="383" priority="386" operator="greaterThan">
      <formula>Z23</formula>
    </cfRule>
  </conditionalFormatting>
  <conditionalFormatting sqref="Y24">
    <cfRule type="cellIs" dxfId="382" priority="385" operator="greaterThan">
      <formula>Z24</formula>
    </cfRule>
  </conditionalFormatting>
  <conditionalFormatting sqref="Y25">
    <cfRule type="cellIs" dxfId="381" priority="384" operator="greaterThan">
      <formula>Z25</formula>
    </cfRule>
  </conditionalFormatting>
  <conditionalFormatting sqref="Y26">
    <cfRule type="cellIs" dxfId="380" priority="383" operator="greaterThan">
      <formula>Z26</formula>
    </cfRule>
  </conditionalFormatting>
  <conditionalFormatting sqref="Y27">
    <cfRule type="cellIs" dxfId="379" priority="382" operator="greaterThan">
      <formula>Z27</formula>
    </cfRule>
  </conditionalFormatting>
  <conditionalFormatting sqref="Y28">
    <cfRule type="cellIs" dxfId="378" priority="381" operator="greaterThan">
      <formula>Z28</formula>
    </cfRule>
  </conditionalFormatting>
  <conditionalFormatting sqref="Y29">
    <cfRule type="cellIs" dxfId="377" priority="380" operator="greaterThan">
      <formula>Z29</formula>
    </cfRule>
  </conditionalFormatting>
  <conditionalFormatting sqref="Y30">
    <cfRule type="cellIs" dxfId="376" priority="379" operator="greaterThan">
      <formula>Z30</formula>
    </cfRule>
  </conditionalFormatting>
  <conditionalFormatting sqref="Y31">
    <cfRule type="cellIs" dxfId="375" priority="378" operator="greaterThan">
      <formula>Z31</formula>
    </cfRule>
  </conditionalFormatting>
  <conditionalFormatting sqref="Y32">
    <cfRule type="cellIs" dxfId="374" priority="377" operator="greaterThan">
      <formula>Z32</formula>
    </cfRule>
  </conditionalFormatting>
  <conditionalFormatting sqref="Y33">
    <cfRule type="cellIs" dxfId="373" priority="376" operator="greaterThan">
      <formula>Z33</formula>
    </cfRule>
  </conditionalFormatting>
  <conditionalFormatting sqref="Y34">
    <cfRule type="cellIs" dxfId="372" priority="375" operator="greaterThan">
      <formula>Z34</formula>
    </cfRule>
  </conditionalFormatting>
  <conditionalFormatting sqref="Y35">
    <cfRule type="cellIs" dxfId="371" priority="374" operator="greaterThan">
      <formula>Z35</formula>
    </cfRule>
  </conditionalFormatting>
  <conditionalFormatting sqref="Y36">
    <cfRule type="cellIs" dxfId="370" priority="373" operator="greaterThan">
      <formula>Z36</formula>
    </cfRule>
  </conditionalFormatting>
  <conditionalFormatting sqref="Y37">
    <cfRule type="cellIs" dxfId="369" priority="372" operator="greaterThan">
      <formula>Z37</formula>
    </cfRule>
  </conditionalFormatting>
  <conditionalFormatting sqref="Y38">
    <cfRule type="cellIs" dxfId="368" priority="371" operator="greaterThan">
      <formula>Z38</formula>
    </cfRule>
  </conditionalFormatting>
  <conditionalFormatting sqref="Y39">
    <cfRule type="cellIs" dxfId="367" priority="370" operator="greaterThan">
      <formula>Z39</formula>
    </cfRule>
  </conditionalFormatting>
  <conditionalFormatting sqref="Y40">
    <cfRule type="cellIs" dxfId="366" priority="369" operator="greaterThan">
      <formula>Z40</formula>
    </cfRule>
  </conditionalFormatting>
  <conditionalFormatting sqref="Y41">
    <cfRule type="cellIs" dxfId="365" priority="368" operator="greaterThan">
      <formula>Z41</formula>
    </cfRule>
  </conditionalFormatting>
  <conditionalFormatting sqref="Y42">
    <cfRule type="cellIs" dxfId="364" priority="367" operator="greaterThan">
      <formula>Z42</formula>
    </cfRule>
  </conditionalFormatting>
  <conditionalFormatting sqref="Y43">
    <cfRule type="cellIs" dxfId="363" priority="366" operator="greaterThan">
      <formula>Z43</formula>
    </cfRule>
  </conditionalFormatting>
  <conditionalFormatting sqref="Y44">
    <cfRule type="cellIs" dxfId="362" priority="365" operator="greaterThan">
      <formula>Z44</formula>
    </cfRule>
  </conditionalFormatting>
  <conditionalFormatting sqref="Y45">
    <cfRule type="cellIs" dxfId="361" priority="364" operator="greaterThan">
      <formula>Z45</formula>
    </cfRule>
  </conditionalFormatting>
  <conditionalFormatting sqref="AA6:AA45">
    <cfRule type="cellIs" dxfId="360" priority="363" operator="greaterThan">
      <formula>AB6</formula>
    </cfRule>
  </conditionalFormatting>
  <conditionalFormatting sqref="AA6:AA45">
    <cfRule type="cellIs" dxfId="359" priority="362" operator="greaterThan">
      <formula>AB6</formula>
    </cfRule>
  </conditionalFormatting>
  <conditionalFormatting sqref="AA6:AA45">
    <cfRule type="cellIs" dxfId="358" priority="361" operator="greaterThan">
      <formula>AB6</formula>
    </cfRule>
  </conditionalFormatting>
  <conditionalFormatting sqref="AA6:AA45">
    <cfRule type="cellIs" dxfId="357" priority="360" operator="greaterThan">
      <formula>AB6</formula>
    </cfRule>
  </conditionalFormatting>
  <conditionalFormatting sqref="AA6:AA45">
    <cfRule type="cellIs" dxfId="356" priority="359" operator="greaterThan">
      <formula>AB6</formula>
    </cfRule>
  </conditionalFormatting>
  <conditionalFormatting sqref="AA6:AA45">
    <cfRule type="cellIs" dxfId="355" priority="358" operator="greaterThan">
      <formula>AB6</formula>
    </cfRule>
  </conditionalFormatting>
  <conditionalFormatting sqref="AA8">
    <cfRule type="cellIs" dxfId="354" priority="357" operator="greaterThan">
      <formula>AB8</formula>
    </cfRule>
  </conditionalFormatting>
  <conditionalFormatting sqref="AA9">
    <cfRule type="cellIs" dxfId="353" priority="356" operator="greaterThan">
      <formula>AB9</formula>
    </cfRule>
  </conditionalFormatting>
  <conditionalFormatting sqref="AA7">
    <cfRule type="cellIs" dxfId="352" priority="355" operator="greaterThan">
      <formula>AB7</formula>
    </cfRule>
  </conditionalFormatting>
  <conditionalFormatting sqref="AA10">
    <cfRule type="cellIs" dxfId="351" priority="354" operator="greaterThan">
      <formula>AB10</formula>
    </cfRule>
  </conditionalFormatting>
  <conditionalFormatting sqref="AA11">
    <cfRule type="cellIs" dxfId="350" priority="353" operator="greaterThan">
      <formula>AB11</formula>
    </cfRule>
  </conditionalFormatting>
  <conditionalFormatting sqref="AA12">
    <cfRule type="cellIs" dxfId="349" priority="352" operator="greaterThan">
      <formula>AB12</formula>
    </cfRule>
  </conditionalFormatting>
  <conditionalFormatting sqref="AA13">
    <cfRule type="cellIs" dxfId="348" priority="351" operator="greaterThan">
      <formula>AB13</formula>
    </cfRule>
  </conditionalFormatting>
  <conditionalFormatting sqref="AA14">
    <cfRule type="cellIs" dxfId="347" priority="350" operator="greaterThan">
      <formula>AB14</formula>
    </cfRule>
  </conditionalFormatting>
  <conditionalFormatting sqref="AA15">
    <cfRule type="cellIs" dxfId="346" priority="349" operator="greaterThan">
      <formula>AB15</formula>
    </cfRule>
  </conditionalFormatting>
  <conditionalFormatting sqref="AA16">
    <cfRule type="cellIs" dxfId="345" priority="348" operator="greaterThan">
      <formula>AB16</formula>
    </cfRule>
  </conditionalFormatting>
  <conditionalFormatting sqref="AA17">
    <cfRule type="cellIs" dxfId="344" priority="347" operator="greaterThan">
      <formula>AB17</formula>
    </cfRule>
  </conditionalFormatting>
  <conditionalFormatting sqref="AA18">
    <cfRule type="cellIs" dxfId="343" priority="346" operator="greaterThan">
      <formula>AB18</formula>
    </cfRule>
  </conditionalFormatting>
  <conditionalFormatting sqref="AA19">
    <cfRule type="cellIs" dxfId="342" priority="345" operator="greaterThan">
      <formula>AB19</formula>
    </cfRule>
  </conditionalFormatting>
  <conditionalFormatting sqref="AA20">
    <cfRule type="cellIs" dxfId="341" priority="344" operator="greaterThan">
      <formula>AB20</formula>
    </cfRule>
  </conditionalFormatting>
  <conditionalFormatting sqref="AA21">
    <cfRule type="cellIs" dxfId="340" priority="343" operator="greaterThan">
      <formula>AB21</formula>
    </cfRule>
  </conditionalFormatting>
  <conditionalFormatting sqref="AA22">
    <cfRule type="cellIs" dxfId="339" priority="342" operator="greaterThan">
      <formula>AB22</formula>
    </cfRule>
  </conditionalFormatting>
  <conditionalFormatting sqref="AA23">
    <cfRule type="cellIs" dxfId="338" priority="341" operator="greaterThan">
      <formula>AB23</formula>
    </cfRule>
  </conditionalFormatting>
  <conditionalFormatting sqref="AA24">
    <cfRule type="cellIs" dxfId="337" priority="340" operator="greaterThan">
      <formula>AB24</formula>
    </cfRule>
  </conditionalFormatting>
  <conditionalFormatting sqref="AA25">
    <cfRule type="cellIs" dxfId="336" priority="339" operator="greaterThan">
      <formula>AB25</formula>
    </cfRule>
  </conditionalFormatting>
  <conditionalFormatting sqref="AA26">
    <cfRule type="cellIs" dxfId="335" priority="338" operator="greaterThan">
      <formula>AB26</formula>
    </cfRule>
  </conditionalFormatting>
  <conditionalFormatting sqref="AA27">
    <cfRule type="cellIs" dxfId="334" priority="337" operator="greaterThan">
      <formula>AB27</formula>
    </cfRule>
  </conditionalFormatting>
  <conditionalFormatting sqref="AA28">
    <cfRule type="cellIs" dxfId="333" priority="336" operator="greaterThan">
      <formula>AB28</formula>
    </cfRule>
  </conditionalFormatting>
  <conditionalFormatting sqref="AA29">
    <cfRule type="cellIs" dxfId="332" priority="335" operator="greaterThan">
      <formula>AB29</formula>
    </cfRule>
  </conditionalFormatting>
  <conditionalFormatting sqref="AA30">
    <cfRule type="cellIs" dxfId="331" priority="334" operator="greaterThan">
      <formula>AB30</formula>
    </cfRule>
  </conditionalFormatting>
  <conditionalFormatting sqref="AA31">
    <cfRule type="cellIs" dxfId="330" priority="333" operator="greaterThan">
      <formula>AB31</formula>
    </cfRule>
  </conditionalFormatting>
  <conditionalFormatting sqref="AA32">
    <cfRule type="cellIs" dxfId="329" priority="332" operator="greaterThan">
      <formula>AB32</formula>
    </cfRule>
  </conditionalFormatting>
  <conditionalFormatting sqref="AA33">
    <cfRule type="cellIs" dxfId="328" priority="331" operator="greaterThan">
      <formula>AB33</formula>
    </cfRule>
  </conditionalFormatting>
  <conditionalFormatting sqref="AA34">
    <cfRule type="cellIs" dxfId="327" priority="330" operator="greaterThan">
      <formula>AB34</formula>
    </cfRule>
  </conditionalFormatting>
  <conditionalFormatting sqref="AA35">
    <cfRule type="cellIs" dxfId="326" priority="329" operator="greaterThan">
      <formula>AB35</formula>
    </cfRule>
  </conditionalFormatting>
  <conditionalFormatting sqref="AA36">
    <cfRule type="cellIs" dxfId="325" priority="328" operator="greaterThan">
      <formula>AB36</formula>
    </cfRule>
  </conditionalFormatting>
  <conditionalFormatting sqref="AA37">
    <cfRule type="cellIs" dxfId="324" priority="327" operator="greaterThan">
      <formula>AB37</formula>
    </cfRule>
  </conditionalFormatting>
  <conditionalFormatting sqref="AA38">
    <cfRule type="cellIs" dxfId="323" priority="326" operator="greaterThan">
      <formula>AB38</formula>
    </cfRule>
  </conditionalFormatting>
  <conditionalFormatting sqref="AA39">
    <cfRule type="cellIs" dxfId="322" priority="325" operator="greaterThan">
      <formula>AB39</formula>
    </cfRule>
  </conditionalFormatting>
  <conditionalFormatting sqref="AA40">
    <cfRule type="cellIs" dxfId="321" priority="324" operator="greaterThan">
      <formula>AB40</formula>
    </cfRule>
  </conditionalFormatting>
  <conditionalFormatting sqref="AA41">
    <cfRule type="cellIs" dxfId="320" priority="323" operator="greaterThan">
      <formula>AB41</formula>
    </cfRule>
  </conditionalFormatting>
  <conditionalFormatting sqref="AA42">
    <cfRule type="cellIs" dxfId="319" priority="322" operator="greaterThan">
      <formula>AB42</formula>
    </cfRule>
  </conditionalFormatting>
  <conditionalFormatting sqref="AA43">
    <cfRule type="cellIs" dxfId="318" priority="321" operator="greaterThan">
      <formula>AB43</formula>
    </cfRule>
  </conditionalFormatting>
  <conditionalFormatting sqref="AA44">
    <cfRule type="cellIs" dxfId="317" priority="320" operator="greaterThan">
      <formula>AB44</formula>
    </cfRule>
  </conditionalFormatting>
  <conditionalFormatting sqref="AA45">
    <cfRule type="cellIs" dxfId="316" priority="319" operator="greaterThan">
      <formula>AB45</formula>
    </cfRule>
  </conditionalFormatting>
  <conditionalFormatting sqref="AF6:AF45">
    <cfRule type="cellIs" dxfId="315" priority="318" operator="greaterThan">
      <formula>AG6</formula>
    </cfRule>
  </conditionalFormatting>
  <conditionalFormatting sqref="AF6:AF45">
    <cfRule type="cellIs" dxfId="314" priority="317" operator="greaterThan">
      <formula>AG6</formula>
    </cfRule>
  </conditionalFormatting>
  <conditionalFormatting sqref="AF6:AF45">
    <cfRule type="cellIs" dxfId="313" priority="316" operator="greaterThan">
      <formula>AG6</formula>
    </cfRule>
  </conditionalFormatting>
  <conditionalFormatting sqref="AF6:AF45">
    <cfRule type="cellIs" dxfId="312" priority="315" operator="greaterThan">
      <formula>AG6</formula>
    </cfRule>
  </conditionalFormatting>
  <conditionalFormatting sqref="AF6:AF45">
    <cfRule type="cellIs" dxfId="311" priority="314" operator="greaterThan">
      <formula>AG6</formula>
    </cfRule>
  </conditionalFormatting>
  <conditionalFormatting sqref="AF6:AF45">
    <cfRule type="cellIs" dxfId="310" priority="313" operator="greaterThan">
      <formula>AG6</formula>
    </cfRule>
  </conditionalFormatting>
  <conditionalFormatting sqref="AF6:AF45">
    <cfRule type="cellIs" dxfId="309" priority="312" operator="greaterThan">
      <formula>AG6</formula>
    </cfRule>
  </conditionalFormatting>
  <conditionalFormatting sqref="AF8">
    <cfRule type="cellIs" dxfId="308" priority="311" operator="greaterThan">
      <formula>AG8</formula>
    </cfRule>
  </conditionalFormatting>
  <conditionalFormatting sqref="AF9">
    <cfRule type="cellIs" dxfId="307" priority="310" operator="greaterThan">
      <formula>AG9</formula>
    </cfRule>
  </conditionalFormatting>
  <conditionalFormatting sqref="AF7">
    <cfRule type="cellIs" dxfId="306" priority="309" operator="greaterThan">
      <formula>AG7</formula>
    </cfRule>
  </conditionalFormatting>
  <conditionalFormatting sqref="AF10">
    <cfRule type="cellIs" dxfId="305" priority="308" operator="greaterThan">
      <formula>AG10</formula>
    </cfRule>
  </conditionalFormatting>
  <conditionalFormatting sqref="AF11">
    <cfRule type="cellIs" dxfId="304" priority="307" operator="greaterThan">
      <formula>AG11</formula>
    </cfRule>
  </conditionalFormatting>
  <conditionalFormatting sqref="AF12">
    <cfRule type="cellIs" dxfId="303" priority="306" operator="greaterThan">
      <formula>AG12</formula>
    </cfRule>
  </conditionalFormatting>
  <conditionalFormatting sqref="AF13">
    <cfRule type="cellIs" dxfId="302" priority="305" operator="greaterThan">
      <formula>AG13</formula>
    </cfRule>
  </conditionalFormatting>
  <conditionalFormatting sqref="AF14">
    <cfRule type="cellIs" dxfId="301" priority="304" operator="greaterThan">
      <formula>AG14</formula>
    </cfRule>
  </conditionalFormatting>
  <conditionalFormatting sqref="AF15">
    <cfRule type="cellIs" dxfId="300" priority="303" operator="greaterThan">
      <formula>AG15</formula>
    </cfRule>
  </conditionalFormatting>
  <conditionalFormatting sqref="AF16">
    <cfRule type="cellIs" dxfId="299" priority="302" operator="greaterThan">
      <formula>AG16</formula>
    </cfRule>
  </conditionalFormatting>
  <conditionalFormatting sqref="AF17">
    <cfRule type="cellIs" dxfId="298" priority="301" operator="greaterThan">
      <formula>AG17</formula>
    </cfRule>
  </conditionalFormatting>
  <conditionalFormatting sqref="AF18">
    <cfRule type="cellIs" dxfId="297" priority="300" operator="greaterThan">
      <formula>AG18</formula>
    </cfRule>
  </conditionalFormatting>
  <conditionalFormatting sqref="AF19">
    <cfRule type="cellIs" dxfId="296" priority="299" operator="greaterThan">
      <formula>AG19</formula>
    </cfRule>
  </conditionalFormatting>
  <conditionalFormatting sqref="AF20">
    <cfRule type="cellIs" dxfId="295" priority="298" operator="greaterThan">
      <formula>AG20</formula>
    </cfRule>
  </conditionalFormatting>
  <conditionalFormatting sqref="AF21">
    <cfRule type="cellIs" dxfId="294" priority="297" operator="greaterThan">
      <formula>AG21</formula>
    </cfRule>
  </conditionalFormatting>
  <conditionalFormatting sqref="AF22">
    <cfRule type="cellIs" dxfId="293" priority="296" operator="greaterThan">
      <formula>AG22</formula>
    </cfRule>
  </conditionalFormatting>
  <conditionalFormatting sqref="AF23">
    <cfRule type="cellIs" dxfId="292" priority="295" operator="greaterThan">
      <formula>AG23</formula>
    </cfRule>
  </conditionalFormatting>
  <conditionalFormatting sqref="AF24">
    <cfRule type="cellIs" dxfId="291" priority="294" operator="greaterThan">
      <formula>AG24</formula>
    </cfRule>
  </conditionalFormatting>
  <conditionalFormatting sqref="AF25">
    <cfRule type="cellIs" dxfId="290" priority="293" operator="greaterThan">
      <formula>AG25</formula>
    </cfRule>
  </conditionalFormatting>
  <conditionalFormatting sqref="AF26">
    <cfRule type="cellIs" dxfId="289" priority="292" operator="greaterThan">
      <formula>AG26</formula>
    </cfRule>
  </conditionalFormatting>
  <conditionalFormatting sqref="AF27">
    <cfRule type="cellIs" dxfId="288" priority="291" operator="greaterThan">
      <formula>AG27</formula>
    </cfRule>
  </conditionalFormatting>
  <conditionalFormatting sqref="AF28">
    <cfRule type="cellIs" dxfId="287" priority="290" operator="greaterThan">
      <formula>AG28</formula>
    </cfRule>
  </conditionalFormatting>
  <conditionalFormatting sqref="AF29">
    <cfRule type="cellIs" dxfId="286" priority="289" operator="greaterThan">
      <formula>AG29</formula>
    </cfRule>
  </conditionalFormatting>
  <conditionalFormatting sqref="AF30">
    <cfRule type="cellIs" dxfId="285" priority="288" operator="greaterThan">
      <formula>AG30</formula>
    </cfRule>
  </conditionalFormatting>
  <conditionalFormatting sqref="AF31">
    <cfRule type="cellIs" dxfId="284" priority="287" operator="greaterThan">
      <formula>AG31</formula>
    </cfRule>
  </conditionalFormatting>
  <conditionalFormatting sqref="AF32">
    <cfRule type="cellIs" dxfId="283" priority="286" operator="greaterThan">
      <formula>AG32</formula>
    </cfRule>
  </conditionalFormatting>
  <conditionalFormatting sqref="AF33">
    <cfRule type="cellIs" dxfId="282" priority="285" operator="greaterThan">
      <formula>AG33</formula>
    </cfRule>
  </conditionalFormatting>
  <conditionalFormatting sqref="AF34">
    <cfRule type="cellIs" dxfId="281" priority="284" operator="greaterThan">
      <formula>AG34</formula>
    </cfRule>
  </conditionalFormatting>
  <conditionalFormatting sqref="AF35">
    <cfRule type="cellIs" dxfId="280" priority="283" operator="greaterThan">
      <formula>AG35</formula>
    </cfRule>
  </conditionalFormatting>
  <conditionalFormatting sqref="AF36">
    <cfRule type="cellIs" dxfId="279" priority="282" operator="greaterThan">
      <formula>AG36</formula>
    </cfRule>
  </conditionalFormatting>
  <conditionalFormatting sqref="AF37">
    <cfRule type="cellIs" dxfId="278" priority="281" operator="greaterThan">
      <formula>AG37</formula>
    </cfRule>
  </conditionalFormatting>
  <conditionalFormatting sqref="AF38">
    <cfRule type="cellIs" dxfId="277" priority="280" operator="greaterThan">
      <formula>AG38</formula>
    </cfRule>
  </conditionalFormatting>
  <conditionalFormatting sqref="AF39">
    <cfRule type="cellIs" dxfId="276" priority="279" operator="greaterThan">
      <formula>AG39</formula>
    </cfRule>
  </conditionalFormatting>
  <conditionalFormatting sqref="AF40">
    <cfRule type="cellIs" dxfId="275" priority="278" operator="greaterThan">
      <formula>AG40</formula>
    </cfRule>
  </conditionalFormatting>
  <conditionalFormatting sqref="AF41">
    <cfRule type="cellIs" dxfId="274" priority="277" operator="greaterThan">
      <formula>AG41</formula>
    </cfRule>
  </conditionalFormatting>
  <conditionalFormatting sqref="AF42">
    <cfRule type="cellIs" dxfId="273" priority="276" operator="greaterThan">
      <formula>AG42</formula>
    </cfRule>
  </conditionalFormatting>
  <conditionalFormatting sqref="AF43">
    <cfRule type="cellIs" dxfId="272" priority="275" operator="greaterThan">
      <formula>AG43</formula>
    </cfRule>
  </conditionalFormatting>
  <conditionalFormatting sqref="AF44">
    <cfRule type="cellIs" dxfId="271" priority="274" operator="greaterThan">
      <formula>AG44</formula>
    </cfRule>
  </conditionalFormatting>
  <conditionalFormatting sqref="AF45">
    <cfRule type="cellIs" dxfId="270" priority="273" operator="greaterThan">
      <formula>AG45</formula>
    </cfRule>
  </conditionalFormatting>
  <conditionalFormatting sqref="AH6:AH45">
    <cfRule type="cellIs" dxfId="269" priority="272" operator="greaterThan">
      <formula>AI6</formula>
    </cfRule>
  </conditionalFormatting>
  <conditionalFormatting sqref="AH6:AH45">
    <cfRule type="cellIs" dxfId="268" priority="271" operator="greaterThan">
      <formula>AI6</formula>
    </cfRule>
  </conditionalFormatting>
  <conditionalFormatting sqref="AH6:AH45">
    <cfRule type="cellIs" dxfId="267" priority="270" operator="greaterThan">
      <formula>AI6</formula>
    </cfRule>
  </conditionalFormatting>
  <conditionalFormatting sqref="AH6:AH45">
    <cfRule type="cellIs" dxfId="266" priority="269" operator="greaterThan">
      <formula>AI6</formula>
    </cfRule>
  </conditionalFormatting>
  <conditionalFormatting sqref="AH6:AH45">
    <cfRule type="cellIs" dxfId="265" priority="268" operator="greaterThan">
      <formula>AI6</formula>
    </cfRule>
  </conditionalFormatting>
  <conditionalFormatting sqref="AH6:AH45">
    <cfRule type="cellIs" dxfId="264" priority="267" operator="greaterThan">
      <formula>AI6</formula>
    </cfRule>
  </conditionalFormatting>
  <conditionalFormatting sqref="AH6:AH45">
    <cfRule type="cellIs" dxfId="263" priority="266" operator="greaterThan">
      <formula>AI6</formula>
    </cfRule>
  </conditionalFormatting>
  <conditionalFormatting sqref="AH6:AH45">
    <cfRule type="cellIs" dxfId="262" priority="265" operator="greaterThan">
      <formula>AI6</formula>
    </cfRule>
  </conditionalFormatting>
  <conditionalFormatting sqref="AH8">
    <cfRule type="cellIs" dxfId="261" priority="264" operator="greaterThan">
      <formula>AI8</formula>
    </cfRule>
  </conditionalFormatting>
  <conditionalFormatting sqref="AH9">
    <cfRule type="cellIs" dxfId="260" priority="263" operator="greaterThan">
      <formula>AI9</formula>
    </cfRule>
  </conditionalFormatting>
  <conditionalFormatting sqref="AH7">
    <cfRule type="cellIs" dxfId="259" priority="262" operator="greaterThan">
      <formula>AI7</formula>
    </cfRule>
  </conditionalFormatting>
  <conditionalFormatting sqref="AH10">
    <cfRule type="cellIs" dxfId="258" priority="261" operator="greaterThan">
      <formula>AI10</formula>
    </cfRule>
  </conditionalFormatting>
  <conditionalFormatting sqref="AH11">
    <cfRule type="cellIs" dxfId="257" priority="260" operator="greaterThan">
      <formula>AI11</formula>
    </cfRule>
  </conditionalFormatting>
  <conditionalFormatting sqref="AH12">
    <cfRule type="cellIs" dxfId="256" priority="259" operator="greaterThan">
      <formula>AI12</formula>
    </cfRule>
  </conditionalFormatting>
  <conditionalFormatting sqref="AH13">
    <cfRule type="cellIs" dxfId="255" priority="258" operator="greaterThan">
      <formula>AI13</formula>
    </cfRule>
  </conditionalFormatting>
  <conditionalFormatting sqref="AH14">
    <cfRule type="cellIs" dxfId="254" priority="257" operator="greaterThan">
      <formula>AI14</formula>
    </cfRule>
  </conditionalFormatting>
  <conditionalFormatting sqref="AH15">
    <cfRule type="cellIs" dxfId="253" priority="256" operator="greaterThan">
      <formula>AI15</formula>
    </cfRule>
  </conditionalFormatting>
  <conditionalFormatting sqref="AH16">
    <cfRule type="cellIs" dxfId="252" priority="255" operator="greaterThan">
      <formula>AI16</formula>
    </cfRule>
  </conditionalFormatting>
  <conditionalFormatting sqref="AH17">
    <cfRule type="cellIs" dxfId="251" priority="254" operator="greaterThan">
      <formula>AI17</formula>
    </cfRule>
  </conditionalFormatting>
  <conditionalFormatting sqref="AH18">
    <cfRule type="cellIs" dxfId="250" priority="253" operator="greaterThan">
      <formula>AI18</formula>
    </cfRule>
  </conditionalFormatting>
  <conditionalFormatting sqref="AH19">
    <cfRule type="cellIs" dxfId="249" priority="252" operator="greaterThan">
      <formula>AI19</formula>
    </cfRule>
  </conditionalFormatting>
  <conditionalFormatting sqref="AH20">
    <cfRule type="cellIs" dxfId="248" priority="251" operator="greaterThan">
      <formula>AI20</formula>
    </cfRule>
  </conditionalFormatting>
  <conditionalFormatting sqref="AH21">
    <cfRule type="cellIs" dxfId="247" priority="250" operator="greaterThan">
      <formula>AI21</formula>
    </cfRule>
  </conditionalFormatting>
  <conditionalFormatting sqref="AH22">
    <cfRule type="cellIs" dxfId="246" priority="249" operator="greaterThan">
      <formula>AI22</formula>
    </cfRule>
  </conditionalFormatting>
  <conditionalFormatting sqref="AH23">
    <cfRule type="cellIs" dxfId="245" priority="248" operator="greaterThan">
      <formula>AI23</formula>
    </cfRule>
  </conditionalFormatting>
  <conditionalFormatting sqref="AH24">
    <cfRule type="cellIs" dxfId="244" priority="247" operator="greaterThan">
      <formula>AI24</formula>
    </cfRule>
  </conditionalFormatting>
  <conditionalFormatting sqref="AH25">
    <cfRule type="cellIs" dxfId="243" priority="246" operator="greaterThan">
      <formula>AI25</formula>
    </cfRule>
  </conditionalFormatting>
  <conditionalFormatting sqref="AH26">
    <cfRule type="cellIs" dxfId="242" priority="245" operator="greaterThan">
      <formula>AI26</formula>
    </cfRule>
  </conditionalFormatting>
  <conditionalFormatting sqref="AH27">
    <cfRule type="cellIs" dxfId="241" priority="244" operator="greaterThan">
      <formula>AI27</formula>
    </cfRule>
  </conditionalFormatting>
  <conditionalFormatting sqref="AH28">
    <cfRule type="cellIs" dxfId="240" priority="243" operator="greaterThan">
      <formula>AI28</formula>
    </cfRule>
  </conditionalFormatting>
  <conditionalFormatting sqref="AH29">
    <cfRule type="cellIs" dxfId="239" priority="242" operator="greaterThan">
      <formula>AI29</formula>
    </cfRule>
  </conditionalFormatting>
  <conditionalFormatting sqref="AH30">
    <cfRule type="cellIs" dxfId="238" priority="241" operator="greaterThan">
      <formula>AI30</formula>
    </cfRule>
  </conditionalFormatting>
  <conditionalFormatting sqref="AH31">
    <cfRule type="cellIs" dxfId="237" priority="240" operator="greaterThan">
      <formula>AI31</formula>
    </cfRule>
  </conditionalFormatting>
  <conditionalFormatting sqref="AH32">
    <cfRule type="cellIs" dxfId="236" priority="239" operator="greaterThan">
      <formula>AI32</formula>
    </cfRule>
  </conditionalFormatting>
  <conditionalFormatting sqref="AH33">
    <cfRule type="cellIs" dxfId="235" priority="238" operator="greaterThan">
      <formula>AI33</formula>
    </cfRule>
  </conditionalFormatting>
  <conditionalFormatting sqref="AH34">
    <cfRule type="cellIs" dxfId="234" priority="237" operator="greaterThan">
      <formula>AI34</formula>
    </cfRule>
  </conditionalFormatting>
  <conditionalFormatting sqref="AH35">
    <cfRule type="cellIs" dxfId="233" priority="236" operator="greaterThan">
      <formula>AI35</formula>
    </cfRule>
  </conditionalFormatting>
  <conditionalFormatting sqref="AH36">
    <cfRule type="cellIs" dxfId="232" priority="235" operator="greaterThan">
      <formula>AI36</formula>
    </cfRule>
  </conditionalFormatting>
  <conditionalFormatting sqref="AH37">
    <cfRule type="cellIs" dxfId="231" priority="234" operator="greaterThan">
      <formula>AI37</formula>
    </cfRule>
  </conditionalFormatting>
  <conditionalFormatting sqref="AH38">
    <cfRule type="cellIs" dxfId="230" priority="233" operator="greaterThan">
      <formula>AI38</formula>
    </cfRule>
  </conditionalFormatting>
  <conditionalFormatting sqref="AH39">
    <cfRule type="cellIs" dxfId="229" priority="232" operator="greaterThan">
      <formula>AI39</formula>
    </cfRule>
  </conditionalFormatting>
  <conditionalFormatting sqref="AH40">
    <cfRule type="cellIs" dxfId="228" priority="231" operator="greaterThan">
      <formula>AI40</formula>
    </cfRule>
  </conditionalFormatting>
  <conditionalFormatting sqref="AH41">
    <cfRule type="cellIs" dxfId="227" priority="230" operator="greaterThan">
      <formula>AI41</formula>
    </cfRule>
  </conditionalFormatting>
  <conditionalFormatting sqref="AH42">
    <cfRule type="cellIs" dxfId="226" priority="229" operator="greaterThan">
      <formula>AI42</formula>
    </cfRule>
  </conditionalFormatting>
  <conditionalFormatting sqref="AH43">
    <cfRule type="cellIs" dxfId="225" priority="228" operator="greaterThan">
      <formula>AI43</formula>
    </cfRule>
  </conditionalFormatting>
  <conditionalFormatting sqref="AH44">
    <cfRule type="cellIs" dxfId="224" priority="227" operator="greaterThan">
      <formula>AI44</formula>
    </cfRule>
  </conditionalFormatting>
  <conditionalFormatting sqref="AH45">
    <cfRule type="cellIs" dxfId="223" priority="226" operator="greaterThan">
      <formula>AI45</formula>
    </cfRule>
  </conditionalFormatting>
  <conditionalFormatting sqref="AJ6:AJ45">
    <cfRule type="cellIs" dxfId="222" priority="225" operator="greaterThan">
      <formula>AK6</formula>
    </cfRule>
  </conditionalFormatting>
  <conditionalFormatting sqref="AJ6:AJ45">
    <cfRule type="cellIs" dxfId="221" priority="224" operator="greaterThan">
      <formula>AK6</formula>
    </cfRule>
  </conditionalFormatting>
  <conditionalFormatting sqref="AJ6:AJ45">
    <cfRule type="cellIs" dxfId="220" priority="223" operator="greaterThan">
      <formula>AK6</formula>
    </cfRule>
  </conditionalFormatting>
  <conditionalFormatting sqref="AJ6:AJ45">
    <cfRule type="cellIs" dxfId="219" priority="222" operator="greaterThan">
      <formula>AK6</formula>
    </cfRule>
  </conditionalFormatting>
  <conditionalFormatting sqref="AJ6:AJ45">
    <cfRule type="cellIs" dxfId="218" priority="221" operator="greaterThan">
      <formula>AK6</formula>
    </cfRule>
  </conditionalFormatting>
  <conditionalFormatting sqref="AJ6:AJ45">
    <cfRule type="cellIs" dxfId="217" priority="220" operator="greaterThan">
      <formula>AK6</formula>
    </cfRule>
  </conditionalFormatting>
  <conditionalFormatting sqref="AJ6:AJ45">
    <cfRule type="cellIs" dxfId="216" priority="219" operator="greaterThan">
      <formula>AK6</formula>
    </cfRule>
  </conditionalFormatting>
  <conditionalFormatting sqref="AJ6:AJ45">
    <cfRule type="cellIs" dxfId="215" priority="218" operator="greaterThan">
      <formula>AK6</formula>
    </cfRule>
  </conditionalFormatting>
  <conditionalFormatting sqref="AJ6:AJ45">
    <cfRule type="cellIs" dxfId="214" priority="217" operator="greaterThan">
      <formula>AK6</formula>
    </cfRule>
  </conditionalFormatting>
  <conditionalFormatting sqref="AJ8">
    <cfRule type="cellIs" dxfId="213" priority="216" operator="greaterThan">
      <formula>AK8</formula>
    </cfRule>
  </conditionalFormatting>
  <conditionalFormatting sqref="AJ9">
    <cfRule type="cellIs" dxfId="212" priority="215" operator="greaterThan">
      <formula>AK9</formula>
    </cfRule>
  </conditionalFormatting>
  <conditionalFormatting sqref="AJ7">
    <cfRule type="cellIs" dxfId="211" priority="214" operator="greaterThan">
      <formula>AK7</formula>
    </cfRule>
  </conditionalFormatting>
  <conditionalFormatting sqref="AJ10">
    <cfRule type="cellIs" dxfId="210" priority="213" operator="greaterThan">
      <formula>AK10</formula>
    </cfRule>
  </conditionalFormatting>
  <conditionalFormatting sqref="AJ11">
    <cfRule type="cellIs" dxfId="209" priority="212" operator="greaterThan">
      <formula>AK11</formula>
    </cfRule>
  </conditionalFormatting>
  <conditionalFormatting sqref="AJ12">
    <cfRule type="cellIs" dxfId="208" priority="211" operator="greaterThan">
      <formula>AK12</formula>
    </cfRule>
  </conditionalFormatting>
  <conditionalFormatting sqref="AJ13">
    <cfRule type="cellIs" dxfId="207" priority="210" operator="greaterThan">
      <formula>AK13</formula>
    </cfRule>
  </conditionalFormatting>
  <conditionalFormatting sqref="AJ14">
    <cfRule type="cellIs" dxfId="206" priority="209" operator="greaterThan">
      <formula>AK14</formula>
    </cfRule>
  </conditionalFormatting>
  <conditionalFormatting sqref="AJ15">
    <cfRule type="cellIs" dxfId="205" priority="208" operator="greaterThan">
      <formula>AK15</formula>
    </cfRule>
  </conditionalFormatting>
  <conditionalFormatting sqref="AJ16">
    <cfRule type="cellIs" dxfId="204" priority="207" operator="greaterThan">
      <formula>AK16</formula>
    </cfRule>
  </conditionalFormatting>
  <conditionalFormatting sqref="AJ17">
    <cfRule type="cellIs" dxfId="203" priority="206" operator="greaterThan">
      <formula>AK17</formula>
    </cfRule>
  </conditionalFormatting>
  <conditionalFormatting sqref="AJ18">
    <cfRule type="cellIs" dxfId="202" priority="205" operator="greaterThan">
      <formula>AK18</formula>
    </cfRule>
  </conditionalFormatting>
  <conditionalFormatting sqref="AJ19">
    <cfRule type="cellIs" dxfId="201" priority="204" operator="greaterThan">
      <formula>AK19</formula>
    </cfRule>
  </conditionalFormatting>
  <conditionalFormatting sqref="AJ20">
    <cfRule type="cellIs" dxfId="200" priority="203" operator="greaterThan">
      <formula>AK20</formula>
    </cfRule>
  </conditionalFormatting>
  <conditionalFormatting sqref="AJ21">
    <cfRule type="cellIs" dxfId="199" priority="202" operator="greaterThan">
      <formula>AK21</formula>
    </cfRule>
  </conditionalFormatting>
  <conditionalFormatting sqref="AJ22">
    <cfRule type="cellIs" dxfId="198" priority="201" operator="greaterThan">
      <formula>AK22</formula>
    </cfRule>
  </conditionalFormatting>
  <conditionalFormatting sqref="AJ23">
    <cfRule type="cellIs" dxfId="197" priority="200" operator="greaterThan">
      <formula>AK23</formula>
    </cfRule>
  </conditionalFormatting>
  <conditionalFormatting sqref="AJ24">
    <cfRule type="cellIs" dxfId="196" priority="199" operator="greaterThan">
      <formula>AK24</formula>
    </cfRule>
  </conditionalFormatting>
  <conditionalFormatting sqref="AJ25">
    <cfRule type="cellIs" dxfId="195" priority="198" operator="greaterThan">
      <formula>AK25</formula>
    </cfRule>
  </conditionalFormatting>
  <conditionalFormatting sqref="AJ26">
    <cfRule type="cellIs" dxfId="194" priority="197" operator="greaterThan">
      <formula>AK26</formula>
    </cfRule>
  </conditionalFormatting>
  <conditionalFormatting sqref="AJ27">
    <cfRule type="cellIs" dxfId="193" priority="196" operator="greaterThan">
      <formula>AK27</formula>
    </cfRule>
  </conditionalFormatting>
  <conditionalFormatting sqref="AJ28">
    <cfRule type="cellIs" dxfId="192" priority="195" operator="greaterThan">
      <formula>AK28</formula>
    </cfRule>
  </conditionalFormatting>
  <conditionalFormatting sqref="AJ29">
    <cfRule type="cellIs" dxfId="191" priority="194" operator="greaterThan">
      <formula>AK29</formula>
    </cfRule>
  </conditionalFormatting>
  <conditionalFormatting sqref="AJ30">
    <cfRule type="cellIs" dxfId="190" priority="193" operator="greaterThan">
      <formula>AK30</formula>
    </cfRule>
  </conditionalFormatting>
  <conditionalFormatting sqref="AJ31">
    <cfRule type="cellIs" dxfId="189" priority="192" operator="greaterThan">
      <formula>AK31</formula>
    </cfRule>
  </conditionalFormatting>
  <conditionalFormatting sqref="AJ32">
    <cfRule type="cellIs" dxfId="188" priority="191" operator="greaterThan">
      <formula>AK32</formula>
    </cfRule>
  </conditionalFormatting>
  <conditionalFormatting sqref="AJ33">
    <cfRule type="cellIs" dxfId="187" priority="190" operator="greaterThan">
      <formula>AK33</formula>
    </cfRule>
  </conditionalFormatting>
  <conditionalFormatting sqref="AJ34">
    <cfRule type="cellIs" dxfId="186" priority="189" operator="greaterThan">
      <formula>AK34</formula>
    </cfRule>
  </conditionalFormatting>
  <conditionalFormatting sqref="AJ35">
    <cfRule type="cellIs" dxfId="185" priority="188" operator="greaterThan">
      <formula>AK35</formula>
    </cfRule>
  </conditionalFormatting>
  <conditionalFormatting sqref="AJ36">
    <cfRule type="cellIs" dxfId="184" priority="187" operator="greaterThan">
      <formula>AK36</formula>
    </cfRule>
  </conditionalFormatting>
  <conditionalFormatting sqref="AJ37">
    <cfRule type="cellIs" dxfId="183" priority="186" operator="greaterThan">
      <formula>AK37</formula>
    </cfRule>
  </conditionalFormatting>
  <conditionalFormatting sqref="AJ38">
    <cfRule type="cellIs" dxfId="182" priority="185" operator="greaterThan">
      <formula>AK38</formula>
    </cfRule>
  </conditionalFormatting>
  <conditionalFormatting sqref="AJ39">
    <cfRule type="cellIs" dxfId="181" priority="184" operator="greaterThan">
      <formula>AK39</formula>
    </cfRule>
  </conditionalFormatting>
  <conditionalFormatting sqref="AJ40">
    <cfRule type="cellIs" dxfId="180" priority="183" operator="greaterThan">
      <formula>AK40</formula>
    </cfRule>
  </conditionalFormatting>
  <conditionalFormatting sqref="AJ41">
    <cfRule type="cellIs" dxfId="179" priority="182" operator="greaterThan">
      <formula>AK41</formula>
    </cfRule>
  </conditionalFormatting>
  <conditionalFormatting sqref="AJ42">
    <cfRule type="cellIs" dxfId="178" priority="181" operator="greaterThan">
      <formula>AK42</formula>
    </cfRule>
  </conditionalFormatting>
  <conditionalFormatting sqref="AJ43">
    <cfRule type="cellIs" dxfId="177" priority="180" operator="greaterThan">
      <formula>AK43</formula>
    </cfRule>
  </conditionalFormatting>
  <conditionalFormatting sqref="AJ44">
    <cfRule type="cellIs" dxfId="176" priority="179" operator="greaterThan">
      <formula>AK44</formula>
    </cfRule>
  </conditionalFormatting>
  <conditionalFormatting sqref="AJ45">
    <cfRule type="cellIs" dxfId="175" priority="178" operator="greaterThan">
      <formula>AK45</formula>
    </cfRule>
  </conditionalFormatting>
  <conditionalFormatting sqref="AL6:AL45">
    <cfRule type="cellIs" dxfId="174" priority="177" operator="greaterThan">
      <formula>AM6</formula>
    </cfRule>
  </conditionalFormatting>
  <conditionalFormatting sqref="AL6:AL45">
    <cfRule type="cellIs" dxfId="173" priority="176" operator="greaterThan">
      <formula>AM6</formula>
    </cfRule>
  </conditionalFormatting>
  <conditionalFormatting sqref="AL6:AL45">
    <cfRule type="cellIs" dxfId="172" priority="175" operator="greaterThan">
      <formula>AM6</formula>
    </cfRule>
  </conditionalFormatting>
  <conditionalFormatting sqref="AL6:AL45">
    <cfRule type="cellIs" dxfId="171" priority="174" operator="greaterThan">
      <formula>AM6</formula>
    </cfRule>
  </conditionalFormatting>
  <conditionalFormatting sqref="AL6:AL45">
    <cfRule type="cellIs" dxfId="170" priority="173" operator="greaterThan">
      <formula>AM6</formula>
    </cfRule>
  </conditionalFormatting>
  <conditionalFormatting sqref="AL6:AL45">
    <cfRule type="cellIs" dxfId="169" priority="172" operator="greaterThan">
      <formula>AM6</formula>
    </cfRule>
  </conditionalFormatting>
  <conditionalFormatting sqref="AL6:AL45">
    <cfRule type="cellIs" dxfId="168" priority="171" operator="greaterThan">
      <formula>AM6</formula>
    </cfRule>
  </conditionalFormatting>
  <conditionalFormatting sqref="AL6:AL45">
    <cfRule type="cellIs" dxfId="167" priority="170" operator="greaterThan">
      <formula>AM6</formula>
    </cfRule>
  </conditionalFormatting>
  <conditionalFormatting sqref="AL6:AL45">
    <cfRule type="cellIs" dxfId="166" priority="169" operator="greaterThan">
      <formula>AM6</formula>
    </cfRule>
  </conditionalFormatting>
  <conditionalFormatting sqref="AL6:AL45">
    <cfRule type="cellIs" dxfId="165" priority="168" operator="greaterThan">
      <formula>AM6</formula>
    </cfRule>
  </conditionalFormatting>
  <conditionalFormatting sqref="AL8">
    <cfRule type="cellIs" dxfId="164" priority="167" operator="greaterThan">
      <formula>AM8</formula>
    </cfRule>
  </conditionalFormatting>
  <conditionalFormatting sqref="AL9">
    <cfRule type="cellIs" dxfId="163" priority="166" operator="greaterThan">
      <formula>AM9</formula>
    </cfRule>
  </conditionalFormatting>
  <conditionalFormatting sqref="AL7">
    <cfRule type="cellIs" dxfId="162" priority="165" operator="greaterThan">
      <formula>AM7</formula>
    </cfRule>
  </conditionalFormatting>
  <conditionalFormatting sqref="AL10">
    <cfRule type="cellIs" dxfId="161" priority="164" operator="greaterThan">
      <formula>AM10</formula>
    </cfRule>
  </conditionalFormatting>
  <conditionalFormatting sqref="AL11">
    <cfRule type="cellIs" dxfId="160" priority="163" operator="greaterThan">
      <formula>AM11</formula>
    </cfRule>
  </conditionalFormatting>
  <conditionalFormatting sqref="AL12">
    <cfRule type="cellIs" dxfId="159" priority="162" operator="greaterThan">
      <formula>AM12</formula>
    </cfRule>
  </conditionalFormatting>
  <conditionalFormatting sqref="AL13">
    <cfRule type="cellIs" dxfId="158" priority="161" operator="greaterThan">
      <formula>AM13</formula>
    </cfRule>
  </conditionalFormatting>
  <conditionalFormatting sqref="AL14">
    <cfRule type="cellIs" dxfId="157" priority="160" operator="greaterThan">
      <formula>AM14</formula>
    </cfRule>
  </conditionalFormatting>
  <conditionalFormatting sqref="AL15">
    <cfRule type="cellIs" dxfId="156" priority="159" operator="greaterThan">
      <formula>AM15</formula>
    </cfRule>
  </conditionalFormatting>
  <conditionalFormatting sqref="AL16">
    <cfRule type="cellIs" dxfId="155" priority="158" operator="greaterThan">
      <formula>AM16</formula>
    </cfRule>
  </conditionalFormatting>
  <conditionalFormatting sqref="AL17">
    <cfRule type="cellIs" dxfId="154" priority="157" operator="greaterThan">
      <formula>AM17</formula>
    </cfRule>
  </conditionalFormatting>
  <conditionalFormatting sqref="AL18">
    <cfRule type="cellIs" dxfId="153" priority="156" operator="greaterThan">
      <formula>AM18</formula>
    </cfRule>
  </conditionalFormatting>
  <conditionalFormatting sqref="AL19">
    <cfRule type="cellIs" dxfId="152" priority="155" operator="greaterThan">
      <formula>AM19</formula>
    </cfRule>
  </conditionalFormatting>
  <conditionalFormatting sqref="AL20">
    <cfRule type="cellIs" dxfId="151" priority="154" operator="greaterThan">
      <formula>AM20</formula>
    </cfRule>
  </conditionalFormatting>
  <conditionalFormatting sqref="AL21">
    <cfRule type="cellIs" dxfId="150" priority="153" operator="greaterThan">
      <formula>AM21</formula>
    </cfRule>
  </conditionalFormatting>
  <conditionalFormatting sqref="AL22">
    <cfRule type="cellIs" dxfId="149" priority="152" operator="greaterThan">
      <formula>AM22</formula>
    </cfRule>
  </conditionalFormatting>
  <conditionalFormatting sqref="AL23">
    <cfRule type="cellIs" dxfId="148" priority="151" operator="greaterThan">
      <formula>AM23</formula>
    </cfRule>
  </conditionalFormatting>
  <conditionalFormatting sqref="AL24">
    <cfRule type="cellIs" dxfId="147" priority="150" operator="greaterThan">
      <formula>AM24</formula>
    </cfRule>
  </conditionalFormatting>
  <conditionalFormatting sqref="AL25">
    <cfRule type="cellIs" dxfId="146" priority="149" operator="greaterThan">
      <formula>AM25</formula>
    </cfRule>
  </conditionalFormatting>
  <conditionalFormatting sqref="AL26">
    <cfRule type="cellIs" dxfId="145" priority="148" operator="greaterThan">
      <formula>AM26</formula>
    </cfRule>
  </conditionalFormatting>
  <conditionalFormatting sqref="AL27">
    <cfRule type="cellIs" dxfId="144" priority="147" operator="greaterThan">
      <formula>AM27</formula>
    </cfRule>
  </conditionalFormatting>
  <conditionalFormatting sqref="AL28">
    <cfRule type="cellIs" dxfId="143" priority="146" operator="greaterThan">
      <formula>AM28</formula>
    </cfRule>
  </conditionalFormatting>
  <conditionalFormatting sqref="AL29">
    <cfRule type="cellIs" dxfId="142" priority="145" operator="greaterThan">
      <formula>AM29</formula>
    </cfRule>
  </conditionalFormatting>
  <conditionalFormatting sqref="AL30">
    <cfRule type="cellIs" dxfId="141" priority="144" operator="greaterThan">
      <formula>AM30</formula>
    </cfRule>
  </conditionalFormatting>
  <conditionalFormatting sqref="AL31">
    <cfRule type="cellIs" dxfId="140" priority="143" operator="greaterThan">
      <formula>AM31</formula>
    </cfRule>
  </conditionalFormatting>
  <conditionalFormatting sqref="AL32">
    <cfRule type="cellIs" dxfId="139" priority="142" operator="greaterThan">
      <formula>AM32</formula>
    </cfRule>
  </conditionalFormatting>
  <conditionalFormatting sqref="AL33">
    <cfRule type="cellIs" dxfId="138" priority="141" operator="greaterThan">
      <formula>AM33</formula>
    </cfRule>
  </conditionalFormatting>
  <conditionalFormatting sqref="AL34">
    <cfRule type="cellIs" dxfId="137" priority="140" operator="greaterThan">
      <formula>AM34</formula>
    </cfRule>
  </conditionalFormatting>
  <conditionalFormatting sqref="AL35">
    <cfRule type="cellIs" dxfId="136" priority="139" operator="greaterThan">
      <formula>AM35</formula>
    </cfRule>
  </conditionalFormatting>
  <conditionalFormatting sqref="AL36">
    <cfRule type="cellIs" dxfId="135" priority="138" operator="greaterThan">
      <formula>AM36</formula>
    </cfRule>
  </conditionalFormatting>
  <conditionalFormatting sqref="AL37">
    <cfRule type="cellIs" dxfId="134" priority="137" operator="greaterThan">
      <formula>AM37</formula>
    </cfRule>
  </conditionalFormatting>
  <conditionalFormatting sqref="AL38">
    <cfRule type="cellIs" dxfId="133" priority="136" operator="greaterThan">
      <formula>AM38</formula>
    </cfRule>
  </conditionalFormatting>
  <conditionalFormatting sqref="AL39">
    <cfRule type="cellIs" dxfId="132" priority="135" operator="greaterThan">
      <formula>AM39</formula>
    </cfRule>
  </conditionalFormatting>
  <conditionalFormatting sqref="AL40">
    <cfRule type="cellIs" dxfId="131" priority="134" operator="greaterThan">
      <formula>AM40</formula>
    </cfRule>
  </conditionalFormatting>
  <conditionalFormatting sqref="AL41">
    <cfRule type="cellIs" dxfId="130" priority="133" operator="greaterThan">
      <formula>AM41</formula>
    </cfRule>
  </conditionalFormatting>
  <conditionalFormatting sqref="AL42">
    <cfRule type="cellIs" dxfId="129" priority="132" operator="greaterThan">
      <formula>AM42</formula>
    </cfRule>
  </conditionalFormatting>
  <conditionalFormatting sqref="AL43">
    <cfRule type="cellIs" dxfId="128" priority="131" operator="greaterThan">
      <formula>AM43</formula>
    </cfRule>
  </conditionalFormatting>
  <conditionalFormatting sqref="AL44">
    <cfRule type="cellIs" dxfId="127" priority="130" operator="greaterThan">
      <formula>AM44</formula>
    </cfRule>
  </conditionalFormatting>
  <conditionalFormatting sqref="AL45">
    <cfRule type="cellIs" dxfId="126" priority="129" operator="greaterThan">
      <formula>AM45</formula>
    </cfRule>
  </conditionalFormatting>
  <conditionalFormatting sqref="AN6:AN45">
    <cfRule type="cellIs" dxfId="125" priority="128" operator="greaterThan">
      <formula>AO6</formula>
    </cfRule>
  </conditionalFormatting>
  <conditionalFormatting sqref="AN6:AN45">
    <cfRule type="cellIs" dxfId="124" priority="127" operator="greaterThan">
      <formula>AO6</formula>
    </cfRule>
  </conditionalFormatting>
  <conditionalFormatting sqref="AN6:AN45">
    <cfRule type="cellIs" dxfId="123" priority="126" operator="greaterThan">
      <formula>AO6</formula>
    </cfRule>
  </conditionalFormatting>
  <conditionalFormatting sqref="AN6:AN45">
    <cfRule type="cellIs" dxfId="122" priority="125" operator="greaterThan">
      <formula>AO6</formula>
    </cfRule>
  </conditionalFormatting>
  <conditionalFormatting sqref="AN6:AN45">
    <cfRule type="cellIs" dxfId="121" priority="124" operator="greaterThan">
      <formula>AO6</formula>
    </cfRule>
  </conditionalFormatting>
  <conditionalFormatting sqref="AN6:AN45">
    <cfRule type="cellIs" dxfId="120" priority="123" operator="greaterThan">
      <formula>AO6</formula>
    </cfRule>
  </conditionalFormatting>
  <conditionalFormatting sqref="AN6:AN45">
    <cfRule type="cellIs" dxfId="119" priority="122" operator="greaterThan">
      <formula>AO6</formula>
    </cfRule>
  </conditionalFormatting>
  <conditionalFormatting sqref="AN6:AN45">
    <cfRule type="cellIs" dxfId="118" priority="121" operator="greaterThan">
      <formula>AO6</formula>
    </cfRule>
  </conditionalFormatting>
  <conditionalFormatting sqref="AN6:AN45">
    <cfRule type="cellIs" dxfId="117" priority="120" operator="greaterThan">
      <formula>AO6</formula>
    </cfRule>
  </conditionalFormatting>
  <conditionalFormatting sqref="AN6:AN45">
    <cfRule type="cellIs" dxfId="116" priority="119" operator="greaterThan">
      <formula>AO6</formula>
    </cfRule>
  </conditionalFormatting>
  <conditionalFormatting sqref="AN6:AN45">
    <cfRule type="cellIs" dxfId="115" priority="118" operator="greaterThan">
      <formula>AO6</formula>
    </cfRule>
  </conditionalFormatting>
  <conditionalFormatting sqref="AN8">
    <cfRule type="cellIs" dxfId="114" priority="117" operator="greaterThan">
      <formula>AO8</formula>
    </cfRule>
  </conditionalFormatting>
  <conditionalFormatting sqref="AN9">
    <cfRule type="cellIs" dxfId="113" priority="116" operator="greaterThan">
      <formula>AO9</formula>
    </cfRule>
  </conditionalFormatting>
  <conditionalFormatting sqref="AN7">
    <cfRule type="cellIs" dxfId="112" priority="115" operator="greaterThan">
      <formula>AO7</formula>
    </cfRule>
  </conditionalFormatting>
  <conditionalFormatting sqref="AN10">
    <cfRule type="cellIs" dxfId="111" priority="114" operator="greaterThan">
      <formula>AO10</formula>
    </cfRule>
  </conditionalFormatting>
  <conditionalFormatting sqref="AN11">
    <cfRule type="cellIs" dxfId="110" priority="113" operator="greaterThan">
      <formula>AO11</formula>
    </cfRule>
  </conditionalFormatting>
  <conditionalFormatting sqref="AN12">
    <cfRule type="cellIs" dxfId="109" priority="112" operator="greaterThan">
      <formula>AO12</formula>
    </cfRule>
  </conditionalFormatting>
  <conditionalFormatting sqref="AN13">
    <cfRule type="cellIs" dxfId="108" priority="111" operator="greaterThan">
      <formula>AO13</formula>
    </cfRule>
  </conditionalFormatting>
  <conditionalFormatting sqref="AN14">
    <cfRule type="cellIs" dxfId="107" priority="110" operator="greaterThan">
      <formula>AO14</formula>
    </cfRule>
  </conditionalFormatting>
  <conditionalFormatting sqref="AN15">
    <cfRule type="cellIs" dxfId="106" priority="109" operator="greaterThan">
      <formula>AO15</formula>
    </cfRule>
  </conditionalFormatting>
  <conditionalFormatting sqref="AN16">
    <cfRule type="cellIs" dxfId="105" priority="108" operator="greaterThan">
      <formula>AO16</formula>
    </cfRule>
  </conditionalFormatting>
  <conditionalFormatting sqref="AN17">
    <cfRule type="cellIs" dxfId="104" priority="107" operator="greaterThan">
      <formula>AO17</formula>
    </cfRule>
  </conditionalFormatting>
  <conditionalFormatting sqref="AN18">
    <cfRule type="cellIs" dxfId="103" priority="106" operator="greaterThan">
      <formula>AO18</formula>
    </cfRule>
  </conditionalFormatting>
  <conditionalFormatting sqref="AN19">
    <cfRule type="cellIs" dxfId="102" priority="105" operator="greaterThan">
      <formula>AO19</formula>
    </cfRule>
  </conditionalFormatting>
  <conditionalFormatting sqref="AN20">
    <cfRule type="cellIs" dxfId="101" priority="104" operator="greaterThan">
      <formula>AO20</formula>
    </cfRule>
  </conditionalFormatting>
  <conditionalFormatting sqref="AN21">
    <cfRule type="cellIs" dxfId="100" priority="103" operator="greaterThan">
      <formula>AO21</formula>
    </cfRule>
  </conditionalFormatting>
  <conditionalFormatting sqref="AN22">
    <cfRule type="cellIs" dxfId="99" priority="102" operator="greaterThan">
      <formula>AO22</formula>
    </cfRule>
  </conditionalFormatting>
  <conditionalFormatting sqref="AN23">
    <cfRule type="cellIs" dxfId="98" priority="101" operator="greaterThan">
      <formula>AO23</formula>
    </cfRule>
  </conditionalFormatting>
  <conditionalFormatting sqref="AN24">
    <cfRule type="cellIs" dxfId="97" priority="100" operator="greaterThan">
      <formula>AO24</formula>
    </cfRule>
  </conditionalFormatting>
  <conditionalFormatting sqref="AN25">
    <cfRule type="cellIs" dxfId="96" priority="99" operator="greaterThan">
      <formula>AO25</formula>
    </cfRule>
  </conditionalFormatting>
  <conditionalFormatting sqref="AN26">
    <cfRule type="cellIs" dxfId="95" priority="98" operator="greaterThan">
      <formula>AO26</formula>
    </cfRule>
  </conditionalFormatting>
  <conditionalFormatting sqref="AN27">
    <cfRule type="cellIs" dxfId="94" priority="97" operator="greaterThan">
      <formula>AO27</formula>
    </cfRule>
  </conditionalFormatting>
  <conditionalFormatting sqref="AN28">
    <cfRule type="cellIs" dxfId="93" priority="96" operator="greaterThan">
      <formula>AO28</formula>
    </cfRule>
  </conditionalFormatting>
  <conditionalFormatting sqref="AN29">
    <cfRule type="cellIs" dxfId="92" priority="95" operator="greaterThan">
      <formula>AO29</formula>
    </cfRule>
  </conditionalFormatting>
  <conditionalFormatting sqref="AN30">
    <cfRule type="cellIs" dxfId="91" priority="94" operator="greaterThan">
      <formula>AO30</formula>
    </cfRule>
  </conditionalFormatting>
  <conditionalFormatting sqref="AN31">
    <cfRule type="cellIs" dxfId="90" priority="93" operator="greaterThan">
      <formula>AO31</formula>
    </cfRule>
  </conditionalFormatting>
  <conditionalFormatting sqref="AN32">
    <cfRule type="cellIs" dxfId="89" priority="92" operator="greaterThan">
      <formula>AO32</formula>
    </cfRule>
  </conditionalFormatting>
  <conditionalFormatting sqref="AN33">
    <cfRule type="cellIs" dxfId="88" priority="91" operator="greaterThan">
      <formula>AO33</formula>
    </cfRule>
  </conditionalFormatting>
  <conditionalFormatting sqref="AN34">
    <cfRule type="cellIs" dxfId="87" priority="90" operator="greaterThan">
      <formula>AO34</formula>
    </cfRule>
  </conditionalFormatting>
  <conditionalFormatting sqref="AN35">
    <cfRule type="cellIs" dxfId="86" priority="89" operator="greaterThan">
      <formula>AO35</formula>
    </cfRule>
  </conditionalFormatting>
  <conditionalFormatting sqref="AN36">
    <cfRule type="cellIs" dxfId="85" priority="88" operator="greaterThan">
      <formula>AO36</formula>
    </cfRule>
  </conditionalFormatting>
  <conditionalFormatting sqref="AN37">
    <cfRule type="cellIs" dxfId="84" priority="87" operator="greaterThan">
      <formula>AO37</formula>
    </cfRule>
  </conditionalFormatting>
  <conditionalFormatting sqref="AN38">
    <cfRule type="cellIs" dxfId="83" priority="86" operator="greaterThan">
      <formula>AO38</formula>
    </cfRule>
  </conditionalFormatting>
  <conditionalFormatting sqref="AN39">
    <cfRule type="cellIs" dxfId="82" priority="85" operator="greaterThan">
      <formula>AO39</formula>
    </cfRule>
  </conditionalFormatting>
  <conditionalFormatting sqref="AN40">
    <cfRule type="cellIs" dxfId="81" priority="84" operator="greaterThan">
      <formula>AO40</formula>
    </cfRule>
  </conditionalFormatting>
  <conditionalFormatting sqref="AN41">
    <cfRule type="cellIs" dxfId="80" priority="83" operator="greaterThan">
      <formula>AO41</formula>
    </cfRule>
  </conditionalFormatting>
  <conditionalFormatting sqref="AN42">
    <cfRule type="cellIs" dxfId="79" priority="82" operator="greaterThan">
      <formula>AO42</formula>
    </cfRule>
  </conditionalFormatting>
  <conditionalFormatting sqref="AN43">
    <cfRule type="cellIs" dxfId="78" priority="81" operator="greaterThan">
      <formula>AO43</formula>
    </cfRule>
  </conditionalFormatting>
  <conditionalFormatting sqref="AN44">
    <cfRule type="cellIs" dxfId="77" priority="80" operator="greaterThan">
      <formula>AO44</formula>
    </cfRule>
  </conditionalFormatting>
  <conditionalFormatting sqref="AN45">
    <cfRule type="cellIs" dxfId="76" priority="79" operator="greaterThan">
      <formula>AO45</formula>
    </cfRule>
  </conditionalFormatting>
  <conditionalFormatting sqref="AS6:AS45">
    <cfRule type="cellIs" dxfId="75" priority="78" operator="greaterThan">
      <formula>AT6</formula>
    </cfRule>
  </conditionalFormatting>
  <conditionalFormatting sqref="AS6:AS45">
    <cfRule type="cellIs" dxfId="74" priority="77" operator="greaterThan">
      <formula>AT6</formula>
    </cfRule>
  </conditionalFormatting>
  <conditionalFormatting sqref="AS6:AS45">
    <cfRule type="cellIs" dxfId="73" priority="76" operator="greaterThan">
      <formula>AT6</formula>
    </cfRule>
  </conditionalFormatting>
  <conditionalFormatting sqref="AS6:AS45">
    <cfRule type="cellIs" dxfId="72" priority="75" operator="greaterThan">
      <formula>AT6</formula>
    </cfRule>
  </conditionalFormatting>
  <conditionalFormatting sqref="AS6:AS45">
    <cfRule type="cellIs" dxfId="71" priority="74" operator="greaterThan">
      <formula>AT6</formula>
    </cfRule>
  </conditionalFormatting>
  <conditionalFormatting sqref="AS6:AS45">
    <cfRule type="cellIs" dxfId="70" priority="73" operator="greaterThan">
      <formula>AT6</formula>
    </cfRule>
  </conditionalFormatting>
  <conditionalFormatting sqref="AS6:AS45">
    <cfRule type="cellIs" dxfId="69" priority="72" operator="greaterThan">
      <formula>AT6</formula>
    </cfRule>
  </conditionalFormatting>
  <conditionalFormatting sqref="AS6:AS45">
    <cfRule type="cellIs" dxfId="68" priority="71" operator="greaterThan">
      <formula>AT6</formula>
    </cfRule>
  </conditionalFormatting>
  <conditionalFormatting sqref="AS6:AS45">
    <cfRule type="cellIs" dxfId="67" priority="70" operator="greaterThan">
      <formula>AT6</formula>
    </cfRule>
  </conditionalFormatting>
  <conditionalFormatting sqref="AS6:AS45">
    <cfRule type="cellIs" dxfId="66" priority="69" operator="greaterThan">
      <formula>AT6</formula>
    </cfRule>
  </conditionalFormatting>
  <conditionalFormatting sqref="AS6:AS45">
    <cfRule type="cellIs" dxfId="65" priority="68" operator="greaterThan">
      <formula>AT6</formula>
    </cfRule>
  </conditionalFormatting>
  <conditionalFormatting sqref="AS6:AS45">
    <cfRule type="cellIs" dxfId="64" priority="67" operator="greaterThan">
      <formula>AT6</formula>
    </cfRule>
  </conditionalFormatting>
  <conditionalFormatting sqref="AS8">
    <cfRule type="cellIs" dxfId="63" priority="66" operator="greaterThan">
      <formula>AT8</formula>
    </cfRule>
  </conditionalFormatting>
  <conditionalFormatting sqref="AS9">
    <cfRule type="cellIs" dxfId="62" priority="65" operator="greaterThan">
      <formula>AT9</formula>
    </cfRule>
  </conditionalFormatting>
  <conditionalFormatting sqref="AS7">
    <cfRule type="cellIs" dxfId="61" priority="64" operator="greaterThan">
      <formula>AT7</formula>
    </cfRule>
  </conditionalFormatting>
  <conditionalFormatting sqref="AS10">
    <cfRule type="cellIs" dxfId="60" priority="63" operator="greaterThan">
      <formula>AT10</formula>
    </cfRule>
  </conditionalFormatting>
  <conditionalFormatting sqref="AS11">
    <cfRule type="cellIs" dxfId="59" priority="62" operator="greaterThan">
      <formula>AT11</formula>
    </cfRule>
  </conditionalFormatting>
  <conditionalFormatting sqref="AS12">
    <cfRule type="cellIs" dxfId="58" priority="61" operator="greaterThan">
      <formula>AT12</formula>
    </cfRule>
  </conditionalFormatting>
  <conditionalFormatting sqref="AS13">
    <cfRule type="cellIs" dxfId="57" priority="60" operator="greaterThan">
      <formula>AT13</formula>
    </cfRule>
  </conditionalFormatting>
  <conditionalFormatting sqref="AS14">
    <cfRule type="cellIs" dxfId="56" priority="59" operator="greaterThan">
      <formula>AT14</formula>
    </cfRule>
  </conditionalFormatting>
  <conditionalFormatting sqref="AS15">
    <cfRule type="cellIs" dxfId="55" priority="58" operator="greaterThan">
      <formula>AT15</formula>
    </cfRule>
  </conditionalFormatting>
  <conditionalFormatting sqref="AS16">
    <cfRule type="cellIs" dxfId="54" priority="57" operator="greaterThan">
      <formula>AT16</formula>
    </cfRule>
  </conditionalFormatting>
  <conditionalFormatting sqref="AS17">
    <cfRule type="cellIs" dxfId="53" priority="56" operator="greaterThan">
      <formula>AT17</formula>
    </cfRule>
  </conditionalFormatting>
  <conditionalFormatting sqref="AS18">
    <cfRule type="cellIs" dxfId="52" priority="55" operator="greaterThan">
      <formula>AT18</formula>
    </cfRule>
  </conditionalFormatting>
  <conditionalFormatting sqref="AS19">
    <cfRule type="cellIs" dxfId="51" priority="54" operator="greaterThan">
      <formula>AT19</formula>
    </cfRule>
  </conditionalFormatting>
  <conditionalFormatting sqref="AS20">
    <cfRule type="cellIs" dxfId="50" priority="53" operator="greaterThan">
      <formula>AT20</formula>
    </cfRule>
  </conditionalFormatting>
  <conditionalFormatting sqref="AS21">
    <cfRule type="cellIs" dxfId="49" priority="52" operator="greaterThan">
      <formula>AT21</formula>
    </cfRule>
  </conditionalFormatting>
  <conditionalFormatting sqref="AS22">
    <cfRule type="cellIs" dxfId="48" priority="51" operator="greaterThan">
      <formula>AT22</formula>
    </cfRule>
  </conditionalFormatting>
  <conditionalFormatting sqref="AS23">
    <cfRule type="cellIs" dxfId="47" priority="50" operator="greaterThan">
      <formula>AT23</formula>
    </cfRule>
  </conditionalFormatting>
  <conditionalFormatting sqref="AS24">
    <cfRule type="cellIs" dxfId="46" priority="49" operator="greaterThan">
      <formula>AT24</formula>
    </cfRule>
  </conditionalFormatting>
  <conditionalFormatting sqref="AS25">
    <cfRule type="cellIs" dxfId="45" priority="48" operator="greaterThan">
      <formula>AT25</formula>
    </cfRule>
  </conditionalFormatting>
  <conditionalFormatting sqref="AS26">
    <cfRule type="cellIs" dxfId="44" priority="47" operator="greaterThan">
      <formula>AT26</formula>
    </cfRule>
  </conditionalFormatting>
  <conditionalFormatting sqref="AS27">
    <cfRule type="cellIs" dxfId="43" priority="46" operator="greaterThan">
      <formula>AT27</formula>
    </cfRule>
  </conditionalFormatting>
  <conditionalFormatting sqref="AS28">
    <cfRule type="cellIs" dxfId="42" priority="45" operator="greaterThan">
      <formula>AT28</formula>
    </cfRule>
  </conditionalFormatting>
  <conditionalFormatting sqref="AS29">
    <cfRule type="cellIs" dxfId="41" priority="44" operator="greaterThan">
      <formula>AT29</formula>
    </cfRule>
  </conditionalFormatting>
  <conditionalFormatting sqref="AS30">
    <cfRule type="cellIs" dxfId="40" priority="43" operator="greaterThan">
      <formula>AT30</formula>
    </cfRule>
  </conditionalFormatting>
  <conditionalFormatting sqref="AS31">
    <cfRule type="cellIs" dxfId="39" priority="42" operator="greaterThan">
      <formula>AT31</formula>
    </cfRule>
  </conditionalFormatting>
  <conditionalFormatting sqref="AS32">
    <cfRule type="cellIs" dxfId="38" priority="41" operator="greaterThan">
      <formula>AT32</formula>
    </cfRule>
  </conditionalFormatting>
  <conditionalFormatting sqref="AS33">
    <cfRule type="cellIs" dxfId="37" priority="40" operator="greaterThan">
      <formula>AT33</formula>
    </cfRule>
  </conditionalFormatting>
  <conditionalFormatting sqref="AS34">
    <cfRule type="cellIs" dxfId="36" priority="39" operator="greaterThan">
      <formula>AT34</formula>
    </cfRule>
  </conditionalFormatting>
  <conditionalFormatting sqref="AS35">
    <cfRule type="cellIs" dxfId="35" priority="38" operator="greaterThan">
      <formula>AT35</formula>
    </cfRule>
  </conditionalFormatting>
  <conditionalFormatting sqref="AS36">
    <cfRule type="cellIs" dxfId="34" priority="37" operator="greaterThan">
      <formula>AT36</formula>
    </cfRule>
  </conditionalFormatting>
  <conditionalFormatting sqref="AS37">
    <cfRule type="cellIs" dxfId="33" priority="36" operator="greaterThan">
      <formula>AT37</formula>
    </cfRule>
  </conditionalFormatting>
  <conditionalFormatting sqref="AS38">
    <cfRule type="cellIs" dxfId="32" priority="35" operator="greaterThan">
      <formula>AT38</formula>
    </cfRule>
  </conditionalFormatting>
  <conditionalFormatting sqref="AS39">
    <cfRule type="cellIs" dxfId="31" priority="34" operator="greaterThan">
      <formula>AT39</formula>
    </cfRule>
  </conditionalFormatting>
  <conditionalFormatting sqref="AS40">
    <cfRule type="cellIs" dxfId="30" priority="33" operator="greaterThan">
      <formula>AT40</formula>
    </cfRule>
  </conditionalFormatting>
  <conditionalFormatting sqref="AS41">
    <cfRule type="cellIs" dxfId="29" priority="32" operator="greaterThan">
      <formula>AT41</formula>
    </cfRule>
  </conditionalFormatting>
  <conditionalFormatting sqref="AS42">
    <cfRule type="cellIs" dxfId="28" priority="31" operator="greaterThan">
      <formula>AT42</formula>
    </cfRule>
  </conditionalFormatting>
  <conditionalFormatting sqref="AS43">
    <cfRule type="cellIs" dxfId="27" priority="30" operator="greaterThan">
      <formula>AT43</formula>
    </cfRule>
  </conditionalFormatting>
  <conditionalFormatting sqref="AS44">
    <cfRule type="cellIs" dxfId="26" priority="29" operator="greaterThan">
      <formula>AT44</formula>
    </cfRule>
  </conditionalFormatting>
  <conditionalFormatting sqref="AS45">
    <cfRule type="cellIs" dxfId="25" priority="28" operator="greaterThan">
      <formula>AT45</formula>
    </cfRule>
  </conditionalFormatting>
  <conditionalFormatting sqref="I27">
    <cfRule type="cellIs" dxfId="24" priority="27" operator="greaterThan">
      <formula>J27</formula>
    </cfRule>
  </conditionalFormatting>
  <conditionalFormatting sqref="E6">
    <cfRule type="cellIs" dxfId="23" priority="26" operator="greaterThan">
      <formula>F6</formula>
    </cfRule>
  </conditionalFormatting>
  <conditionalFormatting sqref="E7:E45">
    <cfRule type="cellIs" dxfId="22" priority="25" operator="greaterThan">
      <formula>F7</formula>
    </cfRule>
  </conditionalFormatting>
  <conditionalFormatting sqref="F6 Q6:Q45">
    <cfRule type="cellIs" dxfId="21" priority="23" operator="lessThan">
      <formula>E6</formula>
    </cfRule>
    <cfRule type="expression" dxfId="20" priority="24">
      <formula>F6&gt;5*E6</formula>
    </cfRule>
  </conditionalFormatting>
  <conditionalFormatting sqref="F7:F45">
    <cfRule type="cellIs" dxfId="19" priority="21" operator="lessThan">
      <formula>E7</formula>
    </cfRule>
    <cfRule type="expression" dxfId="18" priority="22">
      <formula>F7&gt;5*E7</formula>
    </cfRule>
  </conditionalFormatting>
  <conditionalFormatting sqref="H6:H45">
    <cfRule type="cellIs" dxfId="17" priority="19" operator="lessThan">
      <formula>G6</formula>
    </cfRule>
    <cfRule type="expression" dxfId="16" priority="20">
      <formula>H6&gt;5*G6</formula>
    </cfRule>
  </conditionalFormatting>
  <conditionalFormatting sqref="J6:J45">
    <cfRule type="cellIs" dxfId="15" priority="17" operator="lessThan">
      <formula>I6</formula>
    </cfRule>
    <cfRule type="expression" dxfId="14" priority="18">
      <formula>J6&gt;5*I6</formula>
    </cfRule>
  </conditionalFormatting>
  <conditionalFormatting sqref="O6:O45">
    <cfRule type="cellIs" dxfId="13" priority="15" operator="lessThan">
      <formula>N6</formula>
    </cfRule>
    <cfRule type="expression" dxfId="12" priority="16">
      <formula>O6&gt;5*N6</formula>
    </cfRule>
  </conditionalFormatting>
  <conditionalFormatting sqref="S6:S45">
    <cfRule type="cellIs" dxfId="11" priority="11" operator="lessThan">
      <formula>R6</formula>
    </cfRule>
    <cfRule type="expression" dxfId="10" priority="12">
      <formula>S6&gt;5*R6</formula>
    </cfRule>
  </conditionalFormatting>
  <conditionalFormatting sqref="X6:X45">
    <cfRule type="cellIs" dxfId="9" priority="9" operator="lessThan">
      <formula>W6</formula>
    </cfRule>
    <cfRule type="expression" dxfId="8" priority="10">
      <formula>X6&gt;5*W6</formula>
    </cfRule>
  </conditionalFormatting>
  <conditionalFormatting sqref="Z6:Z45">
    <cfRule type="cellIs" dxfId="7" priority="7" operator="lessThan">
      <formula>Y6</formula>
    </cfRule>
    <cfRule type="expression" dxfId="6" priority="8">
      <formula>Z6&gt;5*Y6</formula>
    </cfRule>
  </conditionalFormatting>
  <conditionalFormatting sqref="AB6:AB45">
    <cfRule type="cellIs" dxfId="5" priority="5" operator="lessThan">
      <formula>AA6</formula>
    </cfRule>
    <cfRule type="expression" dxfId="4" priority="6">
      <formula>AB6&gt;5*AA6</formula>
    </cfRule>
  </conditionalFormatting>
  <conditionalFormatting sqref="AG6:AG45">
    <cfRule type="cellIs" dxfId="3" priority="3" operator="lessThan">
      <formula>AF6</formula>
    </cfRule>
    <cfRule type="expression" dxfId="2" priority="4">
      <formula>AG6&gt;5*AF6</formula>
    </cfRule>
  </conditionalFormatting>
  <conditionalFormatting sqref="AT6:AT45">
    <cfRule type="cellIs" dxfId="1" priority="1" operator="lessThan">
      <formula>AS6</formula>
    </cfRule>
    <cfRule type="expression" dxfId="0" priority="2">
      <formula>AT6&gt;5*AS6</formula>
    </cfRule>
  </conditionalFormatting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мониторинга МО </vt:lpstr>
      <vt:lpstr>'Форма мониторинга МО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2014-12-19T07:51:57Z</cp:lastPrinted>
  <dcterms:created xsi:type="dcterms:W3CDTF">2006-09-16T00:00:00Z</dcterms:created>
  <dcterms:modified xsi:type="dcterms:W3CDTF">2015-07-31T09:19:53Z</dcterms:modified>
</cp:coreProperties>
</file>