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13335" windowHeight="7680"/>
  </bookViews>
  <sheets>
    <sheet name="Лист1" sheetId="1" r:id="rId1"/>
    <sheet name="Лист2" sheetId="2" r:id="rId2"/>
    <sheet name="Лист3" sheetId="3" r:id="rId3"/>
  </sheets>
  <definedNames>
    <definedName name="_xlnm.Print_Titles" localSheetId="0">Лист1!$8:$10</definedName>
  </definedNames>
  <calcPr calcId="145621" fullCalcOnLoad="1"/>
</workbook>
</file>

<file path=xl/calcChain.xml><?xml version="1.0" encoding="utf-8"?>
<calcChain xmlns="http://schemas.openxmlformats.org/spreadsheetml/2006/main">
  <c r="D12" i="1" l="1"/>
  <c r="D27" i="1"/>
  <c r="D31" i="1"/>
  <c r="D11" i="1" s="1"/>
  <c r="D36" i="1"/>
  <c r="F36" i="1" s="1"/>
  <c r="D53" i="1"/>
  <c r="D67" i="1"/>
  <c r="D80" i="1"/>
  <c r="D84" i="1"/>
  <c r="F84" i="1" s="1"/>
  <c r="D86" i="1"/>
  <c r="D147" i="1"/>
  <c r="E147" i="1"/>
  <c r="F147" i="1" s="1"/>
  <c r="E86" i="1"/>
  <c r="F86" i="1" s="1"/>
  <c r="E67" i="1"/>
  <c r="E53" i="1"/>
  <c r="E36" i="1"/>
  <c r="E12" i="1"/>
  <c r="E11" i="1" s="1"/>
  <c r="F11" i="1" s="1"/>
  <c r="F154" i="1"/>
  <c r="F153" i="1"/>
  <c r="F152" i="1"/>
  <c r="F150" i="1"/>
  <c r="F149" i="1"/>
  <c r="F81" i="1"/>
  <c r="F35" i="1"/>
  <c r="E157" i="1"/>
  <c r="E73" i="1"/>
  <c r="D157" i="1"/>
  <c r="E78" i="1"/>
  <c r="D78" i="1"/>
  <c r="E160" i="1"/>
  <c r="D160" i="1"/>
  <c r="F88" i="1"/>
  <c r="F89" i="1"/>
  <c r="E80" i="1"/>
  <c r="F59" i="1"/>
  <c r="F60" i="1"/>
  <c r="F61" i="1"/>
  <c r="F62" i="1"/>
  <c r="F58" i="1"/>
  <c r="F57" i="1"/>
  <c r="F56" i="1"/>
  <c r="F55" i="1"/>
  <c r="F54" i="1"/>
  <c r="E76" i="1"/>
  <c r="F76" i="1"/>
  <c r="D76" i="1"/>
  <c r="E84" i="1"/>
  <c r="F85" i="1"/>
  <c r="F82" i="1"/>
  <c r="F77" i="1"/>
  <c r="F75" i="1"/>
  <c r="F74" i="1"/>
  <c r="D73" i="1"/>
  <c r="F72" i="1"/>
  <c r="F71" i="1"/>
  <c r="F67" i="1"/>
  <c r="F53" i="1"/>
  <c r="F64" i="1"/>
  <c r="F52" i="1"/>
  <c r="E51" i="1"/>
  <c r="D51" i="1"/>
  <c r="E49" i="1"/>
  <c r="D49" i="1"/>
  <c r="E27" i="1"/>
  <c r="F27" i="1" s="1"/>
  <c r="F45" i="1"/>
  <c r="F48" i="1"/>
  <c r="F34" i="1"/>
  <c r="F33" i="1"/>
  <c r="F32" i="1"/>
  <c r="E31" i="1"/>
  <c r="F28" i="1"/>
  <c r="F22" i="1"/>
  <c r="F20" i="1"/>
  <c r="F17" i="1"/>
  <c r="F14" i="1"/>
  <c r="F96" i="1"/>
  <c r="F145" i="1"/>
  <c r="F156" i="1"/>
  <c r="F144" i="1"/>
  <c r="F92" i="1"/>
  <c r="F93" i="1"/>
  <c r="F94" i="1"/>
  <c r="F95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91" i="1"/>
  <c r="F31" i="1"/>
  <c r="F73" i="1"/>
  <c r="F80" i="1"/>
  <c r="F12" i="1" l="1"/>
</calcChain>
</file>

<file path=xl/sharedStrings.xml><?xml version="1.0" encoding="utf-8"?>
<sst xmlns="http://schemas.openxmlformats.org/spreadsheetml/2006/main" count="361" uniqueCount="255">
  <si>
    <t>Наименование</t>
  </si>
  <si>
    <t>Код бюджетной классификации</t>
  </si>
  <si>
    <t>% исполне-ния</t>
  </si>
  <si>
    <t xml:space="preserve">ДОХОДЫ, ВСЕГО                      </t>
  </si>
  <si>
    <t xml:space="preserve">Управление Федеральной службы по   надзору в сфере природопользования </t>
  </si>
  <si>
    <t xml:space="preserve">по Новгородской области            </t>
  </si>
  <si>
    <t xml:space="preserve">Плата за выбросы загрязняющих      </t>
  </si>
  <si>
    <t xml:space="preserve">веществ в атмосферный воздух       </t>
  </si>
  <si>
    <t xml:space="preserve">стационарными объектами            </t>
  </si>
  <si>
    <t xml:space="preserve">передвижными объектами             </t>
  </si>
  <si>
    <t xml:space="preserve">Плата за сбросы загрязняющих       </t>
  </si>
  <si>
    <t xml:space="preserve">веществ в водные объекты           </t>
  </si>
  <si>
    <t xml:space="preserve">Плата за размещение отходов        </t>
  </si>
  <si>
    <t xml:space="preserve">производства и потребления         </t>
  </si>
  <si>
    <t>Денежные взыскания(штрафы) за нарушение законодательства Российской Федерации об особо охраняемых природных территориях</t>
  </si>
  <si>
    <t>Денежные взыскания(штрафы) за нарушение законодательства Российской Федерации об охране и использовании животного мира</t>
  </si>
  <si>
    <t>Северо-Западное территориальное управление федерального агентства по рыболовству</t>
  </si>
  <si>
    <t>Денежные взыскания (штрафы) за  нарушение законодательства об охране и использовании животного мира</t>
  </si>
  <si>
    <t>Суммы по искам о возмещении вреда,причиненного окружающей среде,подлежащие  зачислению в бюджеты муниципальных районов</t>
  </si>
  <si>
    <t>Управление федерального казначейства по Новгородской  области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</si>
  <si>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</si>
  <si>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</si>
  <si>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</si>
  <si>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</si>
  <si>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Управление Федеральной службы по надзору в сфере защиты прав        </t>
  </si>
  <si>
    <t xml:space="preserve">потребителей и благополучия        </t>
  </si>
  <si>
    <t xml:space="preserve">человека по Новгородской области   </t>
  </si>
  <si>
    <t xml:space="preserve">Денежные взыскания (штрафы) за     </t>
  </si>
  <si>
    <t>административные правонарушения в области государственного регулирования производства и оборота этилового спирта, алкогольной спиртосодержащей и табачной продукции</t>
  </si>
  <si>
    <t xml:space="preserve">нарушение законодательства </t>
  </si>
  <si>
    <t xml:space="preserve">в области охраны окружающей среды                          </t>
  </si>
  <si>
    <t xml:space="preserve">нарушение законодательства в области обеспечения санитарно-эпидемиологического благополучия человека и законодательства в сфере защиты прав потребителей  </t>
  </si>
  <si>
    <t>Денежные взыскания (штрафы) за нарушение законодательства Российской Федерации об административных правонарушениях, предусмотренные статьей 20.25 Кодекса Российской Федерации об административных правонарушениях</t>
  </si>
  <si>
    <t>Прочие поступления от денежных взысканий (штрафов) и иных сумм в возмещение ущерба, зачисляемые в бюджеты муниципальных районов</t>
  </si>
  <si>
    <t>Федеральная служба государственной статистики</t>
  </si>
  <si>
    <t xml:space="preserve">ФКУ «Центр ГИМС МЧС России по Новгородской области»                            </t>
  </si>
  <si>
    <t xml:space="preserve">Управление Федеральной налоговой  службы России по Новгородской области  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</si>
  <si>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227-1 и 228 Налогового кодекса Российской Федерации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</si>
  <si>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</si>
  <si>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Налог на доходы физических лиц с доходов,  полученных физическими лицами в соответствии со статьей 228 Налогового Кодекса Российской Федерации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</si>
  <si>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у физических лиц на основании патента в соответствии  со статьей 2271 Налогового кодекса Российской Федерации</t>
  </si>
  <si>
    <t>Единый налог на вмененный доход для отдельных видов деятельности</t>
  </si>
  <si>
    <t>Единый налог на вмененный доход для отдельных видов деятельности (за налоговые периоды, истекшие до 1 января 2011 года)</t>
  </si>
  <si>
    <t>Единый сельскохозяйственный налог</t>
  </si>
  <si>
    <t>Налог, взимаемый в связи с применением патентной системы налогообложения, зачисляемый в бюджеты муниципальных районов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</si>
  <si>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</si>
  <si>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Денежные взыскания (штрафы) за нарушение законодательства о налогах и сборах, предусмотренные статьями 116, 118, пунктом 2 статьи 119, статьей 1191, пунктами 1 и 2 статьи 120, статьями 125, 126, 128, 129, 1291,  статьями 1294, 132, 133, 134, 135, 1351 и 1352 Налогового кодекса Российской Федерации, а также штрафы, взыскание которых осуществляется на основании ранее действовавшей статьи 117 Налогового кодекса Российской Федерации</t>
  </si>
  <si>
    <t>Денежные взыскания (штрафы) за административные правонарушения в области налогов и сборов, предусмотренные Кодексом Российской Федерации об административных правонарушениях</t>
  </si>
  <si>
    <t>Денежные взыскания (штрафы) за нарушение  законодательства о применении контрольно-кассовой техники при осуществлении наличных денежных расчетов и (или) расчетов с использованием платежных карт</t>
  </si>
  <si>
    <t>УМВД России по Новгородской области</t>
  </si>
  <si>
    <t>Прочие денежные взыскания (штрафы) за правонарушения в области дорожного движения</t>
  </si>
  <si>
    <t>Управление Федеральной миграционной службы по Новгородской области</t>
  </si>
  <si>
    <t>Управление Федеральной службы государственной регистрации, кадастра и картографии по Новгородской области</t>
  </si>
  <si>
    <t>Денежные взыскания (штрафы) за нарушение земельного законодательства</t>
  </si>
  <si>
    <t>Прочие доходы от компенсации затрат бюджетов муниципальных районов</t>
  </si>
  <si>
    <t>Денежные взыскания (штрафы) за нарушение законодательства в области охраны окружающей среды</t>
  </si>
  <si>
    <t>Департамент природных ресурсов и экологии Новгородской области</t>
  </si>
  <si>
    <t>Денежные взыскания (штрафы) за нарушение законодательства Российской Федерации об охране и использовании животного мира</t>
  </si>
  <si>
    <t>Управление гостехнадзора Новгородской области</t>
  </si>
  <si>
    <t>Комитет финансов Администрации Валдайского муниципального района</t>
  </si>
  <si>
    <t>Проценты, полученные от предоставления бюджетных кредитов внутри страны за счет средств бюджетов муниципальных районов</t>
  </si>
  <si>
    <t>Доходы от перечисления части прибыли государственных и муниципальных унитарных предприятий ,остающейся после уплаты налогов и обязательных платежей</t>
  </si>
  <si>
    <t>Дотации бюджетам муниципальных районов на выравнивание бюджетной обеспеченности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</si>
  <si>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</si>
  <si>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</si>
  <si>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Администрация Валдайского муниципального района</t>
  </si>
  <si>
    <t>Государственная пошлина за выдачу разрешения на установку рекламной конструкции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</si>
  <si>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поселений, а также средства от продажи права на заключение договоров аренды указанных земельных участков</t>
  </si>
  <si>
    <t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</si>
  <si>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>Доходы от реализации имущества, находящегося в оперативном управлении учреждений, находящихся в ведении органов управления муниципальных районов (за исключением имущества муниципальных бюджетных и автономных учреждений), в части реализации основных средств по указанному имуществу</t>
  </si>
  <si>
    <t>Доходы от продажи земельных участков, государственная собственность на которые не разграничена и которые расположены в границах поселений</t>
  </si>
  <si>
    <t>Невыясненные поступления, зачисляемые в бюджеты муниципальных районов</t>
  </si>
  <si>
    <t>Прочие безвозмездные поступления в бюджеты муниципальных районов</t>
  </si>
  <si>
    <t>Муниципальное казенное учреждение комитет по социальным вопросам Администрации Валдайского муниципального района</t>
  </si>
  <si>
    <t>доходов областного бюджета</t>
  </si>
  <si>
    <t>администратора поступлений</t>
  </si>
  <si>
    <t>048</t>
  </si>
  <si>
    <t>076</t>
  </si>
  <si>
    <t>20201001050000151</t>
  </si>
  <si>
    <t>892</t>
  </si>
  <si>
    <t>20202009050000151</t>
  </si>
  <si>
    <t>Субсидии бюджетам муниципальных районов на государственную поддержку малого и среднего предпринимательства, включая крестьянские (фермерские) хозяйства</t>
  </si>
  <si>
    <t>20202051050000151</t>
  </si>
  <si>
    <t>Субсидии бюджетам муниципальных районов на реализацию федеральных целевых программ</t>
  </si>
  <si>
    <t>20202089050002151</t>
  </si>
  <si>
    <t>Субсидии бюджетам муниципальных районов на обеспечение мероприятий по переселению граждан из аварийного жилищного фонда за счет средств бюджетов</t>
  </si>
  <si>
    <t>20202215050000151</t>
  </si>
  <si>
    <t>Субсидии бюджетам муниципальных районов на создание в общеобразовательных организациях, расположенных в сельской местности, условий для занятий физической культурой и спортом</t>
  </si>
  <si>
    <t>20202999058002151</t>
  </si>
  <si>
    <t>Субсидия бюджетам  городского округа, муниципальных районов области и бюджетам муниципальных районов области для предоставления их бюджетам городских и сельских поселений области на организацию профессионального образования и дополнительного профессионального образования выборных должностных лиц, служащих и муниципальных служащих Новгородской области на 2015-2017 годы</t>
  </si>
  <si>
    <t>20202999058005151</t>
  </si>
  <si>
    <t>Субсидия бюджетам муниципальных районов, городского округа на обучение работников муниципальных учреждений, подведомственных органам местного самоуправления муниципальных районов, городского округа, реализующим полномочия в сфере культуры, по образовательным программам</t>
  </si>
  <si>
    <t>20202999058009151</t>
  </si>
  <si>
    <t>Субсидии бюджетам муниципальных районов и городского округа на приобретение или изготовление бланков документов об образовании и (или) о квалификации муниципальными образовательными организациями на 2015-2017 годы</t>
  </si>
  <si>
    <t>20202999058011151</t>
  </si>
  <si>
    <t>Субсидия бюджетам муниципальных районов на софинансирование расходов  муниципальных казенных, бюджетных и автономных  учреждений по  приобретению коммунальных услуг в 2015-2017 годах</t>
  </si>
  <si>
    <t>20202999058015151</t>
  </si>
  <si>
    <t>Субсидия на обустройство объектов инфраструктуры областного и районных центров, парковых и рекреационных зон плоскостными сооружениями, уличными тренажерами, площадками ГТО, в том числе приобретение спортивно-развивающего оборудования</t>
  </si>
  <si>
    <t>20202999058028151</t>
  </si>
  <si>
    <t>Субсидии бюджетам муниципальных районов и городского округа на обеспечение пожарной безопасности, антитеррористической и антикриминальной безопасности муниципальных дошкольных образовательных организаций, муниципальных общеобразовательных организаций, муниципальных организаций дополнительного образования детей</t>
  </si>
  <si>
    <t>20202999058040151</t>
  </si>
  <si>
    <t xml:space="preserve">Субсидии бюджетам муниципальных районов, городского округа на предоставление социальных выплат молодым семьям на приобретение (строительство) жилья в рамках подпрограммы "Обеспечение жильем молодых семей" государственной программы "Развитие жилищного строительства на территории Новгородской области на 2014-2020 годы" </t>
  </si>
  <si>
    <t>20202999058044151</t>
  </si>
  <si>
    <t>Субсидия бюджетам муниципальных районов, городского округа на укрепление материально-технической базы муниципальных учреждений, подведомственных органам местного самоуправления муниципальных районов, городского округа, реализующих полномочия в сфере культуры</t>
  </si>
  <si>
    <t>20202999058045151</t>
  </si>
  <si>
    <t>Субсидия бюджетам муниципальных районов  на проведение ремонтов зданий муниципальных учреждений, подведомственных органам местного самоуправления муниципальных районов области, реализующих полномочия в сфере культуры</t>
  </si>
  <si>
    <t>20202999058049151</t>
  </si>
  <si>
    <t>Субсидия бюджетам городского округа, муниципальных районов и бюджетам муниципальных районов для предоставления их бюджетам поселений на осуществление дорожной деятельности в отношении автомобильных дорог общего пользования местного значения</t>
  </si>
  <si>
    <t>20203001050000151</t>
  </si>
  <si>
    <t>Субвенции бюджетам муниципальных районов на оплату жилищно-коммунальных услуг отдельным категориям граждан</t>
  </si>
  <si>
    <t>20203007050000151</t>
  </si>
  <si>
    <t>Субвенции бюджетам муниципальных районов на составление (изменение) списков кандидатов в присяжные заседатели федеральных судов общей юрисдикции в Российской Федерации</t>
  </si>
  <si>
    <t>20203013050000151</t>
  </si>
  <si>
    <t>Субвенции бюджетам муниципальных районов на обеспечение мер социальной поддержки реабилитированных лиц и лиц, признанных пострадавшими от политических репрессий</t>
  </si>
  <si>
    <t>20203015050000151</t>
  </si>
  <si>
    <t>Субвенции бюджетам муниципальных районов на осуществление первичного воинского учета на территориях, где отсутствуют военные комиссариаты</t>
  </si>
  <si>
    <t>20203021050000151</t>
  </si>
  <si>
    <t>Субвенции бюджетам муниципальных районов на ежемесячное денежное вознаграждение за классное руководство</t>
  </si>
  <si>
    <t>20203024059001151</t>
  </si>
  <si>
    <t>Субвенция бюджетам муниципальных районов и городского округа на обеспечение отдельных государственных полномочий по предоставлению мер  социальной поддержки отдельным категориям граждан - Труженики тыла</t>
  </si>
  <si>
    <t>20203024059002151</t>
  </si>
  <si>
    <t xml:space="preserve">Субвенция бюджетам муниципальных районов и городского округа на обеспечение отдельных государственных полномочий по предоставлению мер  социальной поддержки отдельным категориям граждан - Ветераны труда   </t>
  </si>
  <si>
    <t>20203024059003151</t>
  </si>
  <si>
    <t>Субвенция бюджетам муниципальных районов и городского округа на осуществление отдельных государственных полномочий по присвоению спортивных разрядов и квалификационных категорий спортивных судей</t>
  </si>
  <si>
    <t>20203024059004151</t>
  </si>
  <si>
    <t>Субвенция бюджетам муниципальных районов и городского округа на выполнение отдельных государственных  полномочий по обеспечению бесплатного зубного протезирования граждан на 2015-2017 годы</t>
  </si>
  <si>
    <t>20203024059005151</t>
  </si>
  <si>
    <t>Субвенция бюджетам муниципальных районов и городского округа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 в части расходов на оплату труда работникам образовательных организаций, технические средства обучения, расходные материалы и хозяйственные нужды образовательных организаций, на воспитание и обучение детей-инвалидов дошкольного и школьного возраста на дому, осуществляемое образовательными организациями, возмещение расходов за пользование услугой доступа к сети Интернет муниципальных общеобразовательных организаций, организующих обучение детей-инвалидов с использованием дистанционных образовательных технологий на 2015-2017 годы</t>
  </si>
  <si>
    <t>20203024059006151</t>
  </si>
  <si>
    <t>Субвенция бюджетам муниципальных районов и городского округа на осуществление отдельных государственных полномочий по оказанию социальной поддержки малоимущим семьям (малоимущим одиноко проживающим гражданам) по приобретению и установке приборов учета в своих домовладениях на 2015-2017 годы</t>
  </si>
  <si>
    <t>20203024059007151</t>
  </si>
  <si>
    <t>Субвенция бюджетам муниципальных районов и городского округа на осуществление отдельных государственных полномочий по оказанию социальной поддержки обучающимся муниципальных образовательных организаций на 2015-2017 годы</t>
  </si>
  <si>
    <t>20203024059008151</t>
  </si>
  <si>
    <t>Субвенция бюджетам муниципальных районов на выполнение отдельных государственных  полномочий по  предоставлению мер социальной поддержки по оплате жилья и  коммунальных услуг отдельным категориям  граждан, работающих и проживающих в сельских  населенных пунктах и поселках городского типа</t>
  </si>
  <si>
    <t>20203024059009151</t>
  </si>
  <si>
    <t>Субвенция бюджетам муниципальных районов и городского округа на единовременную выплату лицам из числа детей-сирот и детей, оставшихся без попечения родителей, на текущий ремонт находящихся в их собственности жилых помещений, расположенных на территории Новгородской области</t>
  </si>
  <si>
    <t>20203024059010151</t>
  </si>
  <si>
    <t xml:space="preserve">Субвенция бюджетам муниципальных районов и городского округа на осуществление отдельных государственных  полномочий  по обеспечению бесплатным молоком обучающихся муниципальных общеобразовательных организаций  </t>
  </si>
  <si>
    <t>20203024059011151</t>
  </si>
  <si>
    <t>Осуществление государственных полномочий по расчету и предоставлению дотаций на выравнивание бюджетной обеспеченности поселений</t>
  </si>
  <si>
    <t>20203024059014151</t>
  </si>
  <si>
    <t>Субвенция бюджетам муниципальных районов и городского округа на обеспечение организаций, осуществляющих образовательную деятельность по образовательным программам начального общего, основного общего и среднего общего образования, учебниками и учебными пособиями</t>
  </si>
  <si>
    <t>20203024059015151</t>
  </si>
  <si>
    <t>Субвенция бюджетам муниципальных районов на осуществление отдельных государственных полномочий по предоставлению мер социальной поддержки педагогическим работникам организаций, осуществляющих образовательную деятельность, расположенных в сельской местности, поселках городского типа Новгородской области</t>
  </si>
  <si>
    <t>20203024059016151</t>
  </si>
  <si>
    <t xml:space="preserve">Субвенция бюджетам муниципальных районов и городского округа на обеспечение доступа к информационно-телекоммуникационной сети «Интернет» </t>
  </si>
  <si>
    <t>20203024059017151</t>
  </si>
  <si>
    <t>Субвенция бюджетам муниципальных районов и городского округа на обеспечение отдельных государственных полномочий по назначению и выплате пособий гражданам, имеющим детей</t>
  </si>
  <si>
    <t>20203024059019151</t>
  </si>
  <si>
    <t>Субвенция бюджетам муниципальных районов и  городского округа на осуществление отдельных государственных полномочий по присвоению статуса многодетной семьи и выдаче удостоверения, подтверждающего статус многодетной семьи, предоставлению мер социальной поддержки многодетных семей и возмещению организациям расходов по предоставлению меры социальной поддержки многодетных семей</t>
  </si>
  <si>
    <t>20203024059020151</t>
  </si>
  <si>
    <t xml:space="preserve">Субвенция бюджетам муниципальных районов и городского округа на осуществление отдельных государственных  полномочий по оказанию государственной социальной помощи малоимущим семьям, малоимущим одиноко проживающим гражданам и социальной поддержки лицам, оказавшимся в трудной жизненной ситуации на территории Новгородской области </t>
  </si>
  <si>
    <t>20203024059022151</t>
  </si>
  <si>
    <t>Субвенция бюджетам муниципальных районов и городского округа на осуществление отдельных государственных полномочий по предоставлению льготы на проезд  в транспорте междугородного сообщения к месту лечения и обратно детей,  нуждающихся в санаторно-курортном лечении</t>
  </si>
  <si>
    <t>20203024059023151</t>
  </si>
  <si>
    <t>Субвенция бюджетам муниципальных районов и городского округа на осуществление отдельных государственных полномочий по предоставлению мер социальной поддержки ветеранов труда Новгородской области</t>
  </si>
  <si>
    <t>20203024059026151</t>
  </si>
  <si>
    <t>Субвенция бюджетам муниципальных районов и городского округа на осуществление отдельных государственных полномочий по оказанию социальной поддержки малоимущим семьям (малоимущим одиноко проживающим гражданам) на газификацию их домовладений</t>
  </si>
  <si>
    <t>20203024059028151</t>
  </si>
  <si>
    <t xml:space="preserve">Субвенция бюджетам муниципальных районов и городского округа на возмещение затрат по содержанию штатных единиц, осуществляющих переданные отдельные государственные полномочия области </t>
  </si>
  <si>
    <t>20203024059029151</t>
  </si>
  <si>
    <t>Субвенция бюджетам муниципальных районов и городского округа на осуществление отдельных государственных полномочий по определению перечня должностных лиц, уполномоченных составлять протоколы об административных правонарушениях, предусмотренных соответствующими статьями областного закона «Об административных  правонарушениях»</t>
  </si>
  <si>
    <t>20203024059030151</t>
  </si>
  <si>
    <t xml:space="preserve">Субвенция бюджетам муниципальных районов и городского округа на осуществление отдельных государственных полномочий по предоставлению дополнительных мер социальной поддержки отдельных категорий граждан из числа инвалидов и участников Великой Отечественной войны на 2015 год </t>
  </si>
  <si>
    <t>20203024059032151</t>
  </si>
  <si>
    <t>Субвенция бюджетам муниципальных районов и городского округа на осуществление отдельных государственных полномочий по назначению и выплате единовременного пособия одинокой матери</t>
  </si>
  <si>
    <t>20203024059035151</t>
  </si>
  <si>
    <t>Субвенция бюджетам муниципальных районов на организацию проведения мероприятий по предупреждению и ликвидации болезней животных, их лечению, защите населения от болезней, общих для человека и животных в части приведения скотомогильников (биотермических ям) на территории Новгородской области в соответствие с ветеринарно-санитарными правилами сбора, утилизации и уничтожения биологических отходов, а также содержания скотомогильников (биотермических ям) на территории Новгородской области в соответствии с ветеринарно-санитарными правилами сборами, утилизации и уничтожения биологических отходов</t>
  </si>
  <si>
    <t>20203027050000151</t>
  </si>
  <si>
    <t>Субвенции бюджетам муниципальных районов на содержание ребенка в семье опекуна и приемной семье, а также вознаграждение, причитающееся приемному родителю</t>
  </si>
  <si>
    <t>20203029050000151</t>
  </si>
  <si>
    <t>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</si>
  <si>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20203119050000151</t>
  </si>
  <si>
    <t>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</si>
  <si>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20203999050000151</t>
  </si>
  <si>
    <t>Прочие субвенции бюджетам муниципальных районов</t>
  </si>
  <si>
    <t>20204014050000151</t>
  </si>
  <si>
    <t>20204025050000151</t>
  </si>
  <si>
    <t>Межбюджетные трансферты, передаваемые бюджетам муниципальных районов на комплектование книжных фондов библиотек муниципальных образований</t>
  </si>
  <si>
    <t>20204041050000151</t>
  </si>
  <si>
    <t>Межбюджетные трансферты, передаваемые бюджетам муниципальных районов, на подключение общедоступных библиотек Российской Федерации к сети "Интернет" и развитие системы библиотечного дела с учетом задачи расширения информационных технологий и оцифровки</t>
  </si>
  <si>
    <t>20204999051005151</t>
  </si>
  <si>
    <t>Иные межбюджетные трансферты бюджетам муниципальных районов и городского округа на организацию дополнительного профессионального образования служащих, муниципальных служащих Новгородской области, а также работников муниципальных учреждений в сфере повышения эффективности бюджетных расходов</t>
  </si>
  <si>
    <t>20204999051006151</t>
  </si>
  <si>
    <t>Иные межбюджетные трансферты на погашение задолженности по расчётам с подрядчиками за выполненные в 2014 году работы по организации проведения работ по описанию местоположения границ населённых пунктов в координатах характерных точек и внесению сведений о границах в государственный кадастр недвижимости</t>
  </si>
  <si>
    <t>20705030050000180</t>
  </si>
  <si>
    <t>21905000050000151</t>
  </si>
  <si>
    <t>21805010050000151</t>
  </si>
  <si>
    <t>Доходы бюджетов муниципальных районов от возврата остатков субсидий, субвенций и иных межбюджетных трансфертов, имеющих целевое назначение, прошлых лет из бюджетов поселений</t>
  </si>
  <si>
    <t>Приложение 1</t>
  </si>
  <si>
    <t>Доходы, утвержденные законом о бюджете, нормативными правовыми актами о бюджете (руб.)</t>
  </si>
  <si>
    <t>Кассовое исполнение (руб.)</t>
  </si>
  <si>
    <t>Доходы бюджета муниципального района за 2015 год</t>
  </si>
  <si>
    <t>по кодам классификации доходов бюджета</t>
  </si>
  <si>
    <t>Прочие поступления от денежных взысканий (штрафов)и иных сумм в возмещение ущерба, зачисляемые в бюджеты муниципальных районов</t>
  </si>
  <si>
    <t>11201000010000120</t>
  </si>
  <si>
    <t>11201010010000120</t>
  </si>
  <si>
    <t>11201020010000120</t>
  </si>
  <si>
    <t>11201030010000120</t>
  </si>
  <si>
    <t>11201040010000120</t>
  </si>
  <si>
    <t xml:space="preserve">11625030010000140 </t>
  </si>
  <si>
    <t>11625030010000140</t>
  </si>
  <si>
    <t>11625020010000140</t>
  </si>
  <si>
    <t>11690050050000140</t>
  </si>
  <si>
    <t>11635030050000140</t>
  </si>
  <si>
    <t>10302230010000110</t>
  </si>
  <si>
    <t>10302240010000110</t>
  </si>
  <si>
    <t>10302250010000110</t>
  </si>
  <si>
    <t>10302260010000110</t>
  </si>
  <si>
    <t>100</t>
  </si>
  <si>
    <t>11643000010000140</t>
  </si>
  <si>
    <t>11628000010000140</t>
  </si>
  <si>
    <t>11625050010000140</t>
  </si>
  <si>
    <t>116080100110000140</t>
  </si>
  <si>
    <t>Денежные взыскания (штрафы) за административные правонарушения в области государпственного  регулирования производства и оборота абачной продукции</t>
  </si>
  <si>
    <t>141</t>
  </si>
  <si>
    <t>11608020010000140</t>
  </si>
  <si>
    <t>10102010010000110</t>
  </si>
  <si>
    <t>10102020010000110</t>
  </si>
  <si>
    <t>10102030010000110</t>
  </si>
  <si>
    <t>10102040010000110</t>
  </si>
  <si>
    <t>10502010020000110</t>
  </si>
  <si>
    <t>10502020020000110</t>
  </si>
  <si>
    <t>10503010010000110</t>
  </si>
  <si>
    <t>10504020020000110</t>
  </si>
  <si>
    <t>11603010010000140</t>
  </si>
  <si>
    <t>11603030010000140</t>
  </si>
  <si>
    <t>11606000010000140</t>
  </si>
  <si>
    <t>10803000010000110</t>
  </si>
  <si>
    <t>11630030010000140</t>
  </si>
  <si>
    <t>Денежные взыскания (штрафы) за     административные правонарушения в области государственного регулирования производства и оборота этилового спирта, алкогольной спиртосодержащей и табачной продукции</t>
  </si>
  <si>
    <t>188</t>
  </si>
  <si>
    <t>Денежные взыскания(штрафы) за нарушение законодательства в области обеспечения санитарно-эпидемиологического благополучия человека и законодательства в сфере защиты прав потребителей</t>
  </si>
  <si>
    <t>11625060010000140</t>
  </si>
  <si>
    <t>10807150010000110</t>
  </si>
  <si>
    <t>11105013100000120</t>
  </si>
  <si>
    <t>11105035050000120</t>
  </si>
  <si>
    <t>11402052050000410</t>
  </si>
  <si>
    <t>11406013100000430</t>
  </si>
  <si>
    <t>900</t>
  </si>
  <si>
    <t>11107015050000120</t>
  </si>
  <si>
    <t>Земельный налог (по обязательствам, возникшим до 01.01.2006)</t>
  </si>
  <si>
    <t>10904053050000110</t>
  </si>
  <si>
    <t>11701050050000180</t>
  </si>
  <si>
    <t>111003050050000120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</si>
  <si>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</si>
  <si>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11109045050000120</t>
  </si>
  <si>
    <t>11302995050000130</t>
  </si>
  <si>
    <t>Муниципальное казенное учреждение Комитет образования Администрации Валдайского муниципального района</t>
  </si>
  <si>
    <t>874</t>
  </si>
  <si>
    <t>906</t>
  </si>
  <si>
    <t>11105013130000120</t>
  </si>
  <si>
    <t>11406013130000430</t>
  </si>
  <si>
    <t>Администрация Валдайского городского поселения</t>
  </si>
  <si>
    <t>к решению Думы Валдайского муниципального района "Об исполнении бюджета Валдайского муниципального   района за 2015 год" от 26.05.2016 № 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</si>
</sst>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8" formatCode="0.0"/>
    <numFmt numFmtId="170" formatCode="#,##0.0"/>
  </numFmts>
  <fonts count="6" x14ac:knownFonts="1"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sz val="11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2"/>
      <color indexed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49" fontId="1" fillId="0" borderId="0" xfId="0" applyNumberFormat="1" applyFont="1" applyBorder="1"/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49" fontId="1" fillId="0" borderId="1" xfId="0" applyNumberFormat="1" applyFont="1" applyBorder="1" applyAlignment="1">
      <alignment horizontal="center" vertical="center" textRotation="90" wrapText="1"/>
    </xf>
    <xf numFmtId="49" fontId="1" fillId="0" borderId="1" xfId="0" applyNumberFormat="1" applyFont="1" applyBorder="1" applyAlignment="1">
      <alignment horizontal="center" vertical="top" wrapText="1"/>
    </xf>
    <xf numFmtId="0" fontId="2" fillId="0" borderId="2" xfId="0" applyFont="1" applyBorder="1" applyAlignment="1">
      <alignment vertical="top" wrapText="1"/>
    </xf>
    <xf numFmtId="49" fontId="2" fillId="0" borderId="1" xfId="0" applyNumberFormat="1" applyFont="1" applyBorder="1" applyAlignment="1">
      <alignment vertical="top" wrapText="1"/>
    </xf>
    <xf numFmtId="49" fontId="3" fillId="0" borderId="0" xfId="0" applyNumberFormat="1" applyFont="1" applyBorder="1"/>
    <xf numFmtId="0" fontId="2" fillId="0" borderId="3" xfId="0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1" fillId="0" borderId="1" xfId="0" applyFont="1" applyBorder="1" applyAlignment="1">
      <alignment horizontal="justify" vertical="top" wrapText="1"/>
    </xf>
    <xf numFmtId="0" fontId="1" fillId="0" borderId="1" xfId="0" applyFont="1" applyBorder="1" applyAlignment="1">
      <alignment horizontal="left" vertical="top" wrapText="1"/>
    </xf>
    <xf numFmtId="49" fontId="3" fillId="0" borderId="0" xfId="0" applyNumberFormat="1" applyFont="1" applyBorder="1" applyAlignment="1">
      <alignment vertical="top"/>
    </xf>
    <xf numFmtId="168" fontId="2" fillId="0" borderId="1" xfId="0" applyNumberFormat="1" applyFont="1" applyBorder="1" applyAlignment="1">
      <alignment horizontal="center" vertical="top" wrapText="1"/>
    </xf>
    <xf numFmtId="0" fontId="2" fillId="0" borderId="1" xfId="0" applyFont="1" applyFill="1" applyBorder="1" applyAlignment="1">
      <alignment vertical="top" wrapText="1"/>
    </xf>
    <xf numFmtId="49" fontId="3" fillId="0" borderId="0" xfId="0" applyNumberFormat="1" applyFont="1" applyFill="1" applyBorder="1"/>
    <xf numFmtId="49" fontId="1" fillId="0" borderId="0" xfId="0" applyNumberFormat="1" applyFont="1" applyBorder="1" applyAlignment="1">
      <alignment vertical="top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2" fontId="3" fillId="0" borderId="0" xfId="0" applyNumberFormat="1" applyFont="1" applyBorder="1"/>
    <xf numFmtId="4" fontId="3" fillId="0" borderId="0" xfId="0" applyNumberFormat="1" applyFont="1" applyBorder="1"/>
    <xf numFmtId="170" fontId="1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top" wrapText="1"/>
    </xf>
    <xf numFmtId="4" fontId="3" fillId="0" borderId="0" xfId="0" applyNumberFormat="1" applyFont="1" applyBorder="1" applyAlignment="1">
      <alignment horizontal="center" vertical="center"/>
    </xf>
    <xf numFmtId="168" fontId="2" fillId="0" borderId="1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168" fontId="1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170" fontId="2" fillId="0" borderId="1" xfId="0" applyNumberFormat="1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168" fontId="2" fillId="0" borderId="1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 wrapText="1"/>
    </xf>
    <xf numFmtId="168" fontId="1" fillId="0" borderId="1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168" fontId="2" fillId="0" borderId="2" xfId="0" applyNumberFormat="1" applyFont="1" applyBorder="1" applyAlignment="1">
      <alignment horizontal="center" vertical="center" wrapText="1"/>
    </xf>
    <xf numFmtId="168" fontId="2" fillId="0" borderId="3" xfId="0" applyNumberFormat="1" applyFont="1" applyBorder="1" applyAlignment="1">
      <alignment horizontal="center" vertical="center" wrapText="1"/>
    </xf>
    <xf numFmtId="168" fontId="2" fillId="0" borderId="4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left" wrapText="1"/>
    </xf>
    <xf numFmtId="49" fontId="5" fillId="0" borderId="0" xfId="0" applyNumberFormat="1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1"/>
  <sheetViews>
    <sheetView tabSelected="1" zoomScaleNormal="100" workbookViewId="0">
      <selection activeCell="D2" sqref="D2:F2"/>
    </sheetView>
  </sheetViews>
  <sheetFormatPr defaultRowHeight="14.25" x14ac:dyDescent="0.2"/>
  <cols>
    <col min="1" max="1" width="45.28515625" style="18" customWidth="1"/>
    <col min="2" max="2" width="7.85546875" style="18" customWidth="1"/>
    <col min="3" max="3" width="19.85546875" style="18" customWidth="1"/>
    <col min="4" max="4" width="15.5703125" style="18" customWidth="1"/>
    <col min="5" max="5" width="14" style="18" customWidth="1"/>
    <col min="6" max="6" width="11.5703125" style="18" bestFit="1" customWidth="1"/>
    <col min="7" max="7" width="15.28515625" style="8" bestFit="1" customWidth="1"/>
    <col min="8" max="8" width="15.85546875" style="8" customWidth="1"/>
    <col min="9" max="9" width="13" style="8" bestFit="1" customWidth="1"/>
    <col min="10" max="16384" width="9.140625" style="8"/>
  </cols>
  <sheetData>
    <row r="1" spans="1:9" s="1" customFormat="1" ht="12.75" x14ac:dyDescent="0.2">
      <c r="A1" s="22"/>
      <c r="B1" s="22"/>
      <c r="C1" s="22"/>
      <c r="D1" s="58" t="s">
        <v>189</v>
      </c>
      <c r="E1" s="58"/>
      <c r="F1" s="58"/>
    </row>
    <row r="2" spans="1:9" s="1" customFormat="1" ht="50.25" customHeight="1" x14ac:dyDescent="0.2">
      <c r="A2" s="22"/>
      <c r="B2" s="22"/>
      <c r="C2" s="22"/>
      <c r="D2" s="59" t="s">
        <v>254</v>
      </c>
      <c r="E2" s="59"/>
      <c r="F2" s="59"/>
    </row>
    <row r="3" spans="1:9" s="1" customFormat="1" ht="12.75" x14ac:dyDescent="0.2">
      <c r="A3" s="22"/>
      <c r="B3" s="22"/>
      <c r="C3" s="22"/>
      <c r="D3" s="22"/>
      <c r="E3" s="22"/>
      <c r="F3" s="22"/>
    </row>
    <row r="4" spans="1:9" s="1" customFormat="1" ht="12.75" x14ac:dyDescent="0.2">
      <c r="A4" s="22"/>
      <c r="B4" s="22"/>
      <c r="C4" s="22"/>
      <c r="D4" s="22"/>
      <c r="E4" s="22"/>
      <c r="F4" s="22"/>
    </row>
    <row r="5" spans="1:9" s="1" customFormat="1" ht="15.75" x14ac:dyDescent="0.2">
      <c r="A5" s="60" t="s">
        <v>192</v>
      </c>
      <c r="B5" s="60"/>
      <c r="C5" s="60"/>
      <c r="D5" s="60"/>
      <c r="E5" s="60"/>
      <c r="F5" s="60"/>
    </row>
    <row r="6" spans="1:9" s="1" customFormat="1" ht="15.75" x14ac:dyDescent="0.2">
      <c r="A6" s="60" t="s">
        <v>193</v>
      </c>
      <c r="B6" s="60"/>
      <c r="C6" s="60"/>
      <c r="D6" s="60"/>
      <c r="E6" s="60"/>
      <c r="F6" s="60"/>
    </row>
    <row r="7" spans="1:9" s="1" customFormat="1" ht="12.75" x14ac:dyDescent="0.2">
      <c r="A7" s="22"/>
      <c r="B7" s="22"/>
      <c r="C7" s="22"/>
      <c r="D7" s="22"/>
      <c r="E7" s="22"/>
      <c r="F7" s="22"/>
    </row>
    <row r="8" spans="1:9" s="1" customFormat="1" ht="31.5" customHeight="1" x14ac:dyDescent="0.2">
      <c r="A8" s="40" t="s">
        <v>0</v>
      </c>
      <c r="B8" s="40" t="s">
        <v>1</v>
      </c>
      <c r="C8" s="40"/>
      <c r="D8" s="40" t="s">
        <v>190</v>
      </c>
      <c r="E8" s="40" t="s">
        <v>191</v>
      </c>
      <c r="F8" s="40" t="s">
        <v>2</v>
      </c>
    </row>
    <row r="9" spans="1:9" s="1" customFormat="1" ht="77.25" customHeight="1" x14ac:dyDescent="0.2">
      <c r="A9" s="40"/>
      <c r="B9" s="4" t="s">
        <v>75</v>
      </c>
      <c r="C9" s="2" t="s">
        <v>74</v>
      </c>
      <c r="D9" s="40"/>
      <c r="E9" s="40"/>
      <c r="F9" s="40"/>
    </row>
    <row r="10" spans="1:9" s="1" customFormat="1" ht="12.75" x14ac:dyDescent="0.2">
      <c r="A10" s="3">
        <v>1</v>
      </c>
      <c r="B10" s="5">
        <v>2</v>
      </c>
      <c r="C10" s="5">
        <v>3</v>
      </c>
      <c r="D10" s="3">
        <v>4</v>
      </c>
      <c r="E10" s="3">
        <v>5</v>
      </c>
      <c r="F10" s="3">
        <v>6</v>
      </c>
    </row>
    <row r="11" spans="1:9" x14ac:dyDescent="0.2">
      <c r="A11" s="14" t="s">
        <v>3</v>
      </c>
      <c r="B11" s="7"/>
      <c r="C11" s="7"/>
      <c r="D11" s="30">
        <f>D12+D27+D31+D36+D49+D51+D53+D67+D73+D76+D80+D84+D86+D147+D157+D160</f>
        <v>571601471.93000007</v>
      </c>
      <c r="E11" s="30">
        <f>E12+E27+E31++E36+E49+E51+E53+E67+E73+E76+E78+E80+E84+E86+E147+E157+E160</f>
        <v>539657106.99000001</v>
      </c>
      <c r="F11" s="19">
        <f>E11/D11*100</f>
        <v>94.411427102848322</v>
      </c>
      <c r="G11" s="28"/>
      <c r="H11" s="28"/>
    </row>
    <row r="12" spans="1:9" ht="25.5" x14ac:dyDescent="0.2">
      <c r="A12" s="6" t="s">
        <v>4</v>
      </c>
      <c r="B12" s="41" t="s">
        <v>76</v>
      </c>
      <c r="C12" s="41" t="s">
        <v>195</v>
      </c>
      <c r="D12" s="43">
        <f>D14+D17+D20+D22+D24+D25+D26</f>
        <v>885500</v>
      </c>
      <c r="E12" s="43">
        <f>E14+E17+E20+E22+E24+E25+E26</f>
        <v>1345592.7599999998</v>
      </c>
      <c r="F12" s="44">
        <f>E12/D12*100</f>
        <v>151.95852738565782</v>
      </c>
      <c r="G12" s="28"/>
    </row>
    <row r="13" spans="1:9" x14ac:dyDescent="0.2">
      <c r="A13" s="9" t="s">
        <v>5</v>
      </c>
      <c r="B13" s="42"/>
      <c r="C13" s="42"/>
      <c r="D13" s="43"/>
      <c r="E13" s="43"/>
      <c r="F13" s="44"/>
    </row>
    <row r="14" spans="1:9" x14ac:dyDescent="0.2">
      <c r="A14" s="10" t="s">
        <v>6</v>
      </c>
      <c r="B14" s="45" t="s">
        <v>76</v>
      </c>
      <c r="C14" s="45" t="s">
        <v>196</v>
      </c>
      <c r="D14" s="48">
        <v>185700</v>
      </c>
      <c r="E14" s="49">
        <v>293708.2</v>
      </c>
      <c r="F14" s="52">
        <f>E14/D14*100</f>
        <v>158.1627355950458</v>
      </c>
    </row>
    <row r="15" spans="1:9" x14ac:dyDescent="0.2">
      <c r="A15" s="11" t="s">
        <v>7</v>
      </c>
      <c r="B15" s="46"/>
      <c r="C15" s="46"/>
      <c r="D15" s="48"/>
      <c r="E15" s="50"/>
      <c r="F15" s="52"/>
      <c r="G15" s="27"/>
      <c r="H15" s="27"/>
      <c r="I15" s="27"/>
    </row>
    <row r="16" spans="1:9" x14ac:dyDescent="0.2">
      <c r="A16" s="11" t="s">
        <v>8</v>
      </c>
      <c r="B16" s="47"/>
      <c r="C16" s="47"/>
      <c r="D16" s="48"/>
      <c r="E16" s="51"/>
      <c r="F16" s="52"/>
    </row>
    <row r="17" spans="1:8" x14ac:dyDescent="0.2">
      <c r="A17" s="10" t="s">
        <v>6</v>
      </c>
      <c r="B17" s="45" t="s">
        <v>76</v>
      </c>
      <c r="C17" s="45" t="s">
        <v>197</v>
      </c>
      <c r="D17" s="48">
        <v>7200</v>
      </c>
      <c r="E17" s="49">
        <v>6670.69</v>
      </c>
      <c r="F17" s="52">
        <f>E17/D17*100</f>
        <v>92.64847222222221</v>
      </c>
    </row>
    <row r="18" spans="1:8" x14ac:dyDescent="0.2">
      <c r="A18" s="11" t="s">
        <v>7</v>
      </c>
      <c r="B18" s="46"/>
      <c r="C18" s="46"/>
      <c r="D18" s="48"/>
      <c r="E18" s="50"/>
      <c r="F18" s="52"/>
    </row>
    <row r="19" spans="1:8" x14ac:dyDescent="0.2">
      <c r="A19" s="11" t="s">
        <v>9</v>
      </c>
      <c r="B19" s="47"/>
      <c r="C19" s="47"/>
      <c r="D19" s="48"/>
      <c r="E19" s="51"/>
      <c r="F19" s="52"/>
    </row>
    <row r="20" spans="1:8" x14ac:dyDescent="0.2">
      <c r="A20" s="10" t="s">
        <v>10</v>
      </c>
      <c r="B20" s="45" t="s">
        <v>76</v>
      </c>
      <c r="C20" s="45" t="s">
        <v>198</v>
      </c>
      <c r="D20" s="48">
        <v>139100</v>
      </c>
      <c r="E20" s="48">
        <v>350792.79</v>
      </c>
      <c r="F20" s="52">
        <f>E20/D20*100</f>
        <v>252.18748382458659</v>
      </c>
    </row>
    <row r="21" spans="1:8" x14ac:dyDescent="0.2">
      <c r="A21" s="11" t="s">
        <v>11</v>
      </c>
      <c r="B21" s="47"/>
      <c r="C21" s="47"/>
      <c r="D21" s="48"/>
      <c r="E21" s="48"/>
      <c r="F21" s="52"/>
    </row>
    <row r="22" spans="1:8" x14ac:dyDescent="0.2">
      <c r="A22" s="10" t="s">
        <v>12</v>
      </c>
      <c r="B22" s="45" t="s">
        <v>76</v>
      </c>
      <c r="C22" s="45" t="s">
        <v>199</v>
      </c>
      <c r="D22" s="48">
        <v>553500</v>
      </c>
      <c r="E22" s="49">
        <v>577421.07999999996</v>
      </c>
      <c r="F22" s="52">
        <f>E22/D22*100</f>
        <v>104.3217850045167</v>
      </c>
    </row>
    <row r="23" spans="1:8" x14ac:dyDescent="0.2">
      <c r="A23" s="12" t="s">
        <v>13</v>
      </c>
      <c r="B23" s="47"/>
      <c r="C23" s="47"/>
      <c r="D23" s="48"/>
      <c r="E23" s="51"/>
      <c r="F23" s="52"/>
    </row>
    <row r="24" spans="1:8" ht="38.25" x14ac:dyDescent="0.2">
      <c r="A24" s="12" t="s">
        <v>14</v>
      </c>
      <c r="B24" s="2" t="s">
        <v>76</v>
      </c>
      <c r="C24" s="2" t="s">
        <v>202</v>
      </c>
      <c r="D24" s="35">
        <v>0</v>
      </c>
      <c r="E24" s="35">
        <v>107000</v>
      </c>
      <c r="F24" s="36"/>
    </row>
    <row r="25" spans="1:8" ht="38.25" x14ac:dyDescent="0.2">
      <c r="A25" s="13" t="s">
        <v>15</v>
      </c>
      <c r="B25" s="2" t="s">
        <v>76</v>
      </c>
      <c r="C25" s="2" t="s">
        <v>200</v>
      </c>
      <c r="D25" s="35">
        <v>0</v>
      </c>
      <c r="E25" s="35">
        <v>5000</v>
      </c>
      <c r="F25" s="36"/>
    </row>
    <row r="26" spans="1:8" ht="76.5" x14ac:dyDescent="0.2">
      <c r="A26" s="10" t="s">
        <v>32</v>
      </c>
      <c r="B26" s="33" t="s">
        <v>76</v>
      </c>
      <c r="C26" s="2" t="s">
        <v>210</v>
      </c>
      <c r="D26" s="35">
        <v>0</v>
      </c>
      <c r="E26" s="35">
        <v>5000</v>
      </c>
      <c r="F26" s="36"/>
      <c r="G26" s="28"/>
    </row>
    <row r="27" spans="1:8" ht="38.25" x14ac:dyDescent="0.2">
      <c r="A27" s="14" t="s">
        <v>16</v>
      </c>
      <c r="B27" s="23" t="s">
        <v>77</v>
      </c>
      <c r="C27" s="23"/>
      <c r="D27" s="37">
        <f>D28+D29+D30</f>
        <v>20000</v>
      </c>
      <c r="E27" s="37">
        <f>E28+E29+E30</f>
        <v>298942</v>
      </c>
      <c r="F27" s="38">
        <f>E27/D27*100</f>
        <v>1494.71</v>
      </c>
    </row>
    <row r="28" spans="1:8" ht="38.25" x14ac:dyDescent="0.2">
      <c r="A28" s="13" t="s">
        <v>17</v>
      </c>
      <c r="B28" s="2" t="s">
        <v>77</v>
      </c>
      <c r="C28" s="2" t="s">
        <v>201</v>
      </c>
      <c r="D28" s="35">
        <v>20000</v>
      </c>
      <c r="E28" s="35">
        <v>19000</v>
      </c>
      <c r="F28" s="29">
        <f>E28/D28*100</f>
        <v>95</v>
      </c>
      <c r="G28" s="28"/>
      <c r="H28" s="28"/>
    </row>
    <row r="29" spans="1:8" ht="51" x14ac:dyDescent="0.2">
      <c r="A29" s="10" t="s">
        <v>18</v>
      </c>
      <c r="B29" s="33" t="s">
        <v>77</v>
      </c>
      <c r="C29" s="2" t="s">
        <v>204</v>
      </c>
      <c r="D29" s="35">
        <v>0</v>
      </c>
      <c r="E29" s="35">
        <v>8067</v>
      </c>
      <c r="F29" s="36"/>
    </row>
    <row r="30" spans="1:8" ht="38.25" x14ac:dyDescent="0.2">
      <c r="A30" s="13" t="s">
        <v>194</v>
      </c>
      <c r="B30" s="33" t="s">
        <v>77</v>
      </c>
      <c r="C30" s="2" t="s">
        <v>203</v>
      </c>
      <c r="D30" s="35">
        <v>0</v>
      </c>
      <c r="E30" s="35">
        <v>271875</v>
      </c>
      <c r="F30" s="36"/>
    </row>
    <row r="31" spans="1:8" ht="25.5" x14ac:dyDescent="0.2">
      <c r="A31" s="14" t="s">
        <v>19</v>
      </c>
      <c r="B31" s="23">
        <v>100</v>
      </c>
      <c r="C31" s="25"/>
      <c r="D31" s="37">
        <f>D32+D33+D34+D35</f>
        <v>5532900</v>
      </c>
      <c r="E31" s="37">
        <f>E32+E33+E34+E35</f>
        <v>6183485.5899999999</v>
      </c>
      <c r="F31" s="32">
        <f t="shared" ref="F31:F36" si="0">E31/D31*100</f>
        <v>111.75849174935387</v>
      </c>
      <c r="G31" s="27"/>
      <c r="H31" s="27"/>
    </row>
    <row r="32" spans="1:8" ht="76.5" x14ac:dyDescent="0.2">
      <c r="A32" s="13" t="s">
        <v>20</v>
      </c>
      <c r="B32" s="2" t="s">
        <v>209</v>
      </c>
      <c r="C32" s="2" t="s">
        <v>205</v>
      </c>
      <c r="D32" s="35">
        <v>1692100</v>
      </c>
      <c r="E32" s="35">
        <v>2155580.5499999998</v>
      </c>
      <c r="F32" s="36">
        <f t="shared" si="0"/>
        <v>127.39084864960699</v>
      </c>
    </row>
    <row r="33" spans="1:6" ht="89.25" x14ac:dyDescent="0.2">
      <c r="A33" s="10" t="s">
        <v>21</v>
      </c>
      <c r="B33" s="33">
        <v>100</v>
      </c>
      <c r="C33" s="2" t="s">
        <v>206</v>
      </c>
      <c r="D33" s="35">
        <v>63100</v>
      </c>
      <c r="E33" s="35">
        <v>58396.2</v>
      </c>
      <c r="F33" s="36">
        <f t="shared" si="0"/>
        <v>92.545483359746427</v>
      </c>
    </row>
    <row r="34" spans="1:6" ht="76.5" x14ac:dyDescent="0.2">
      <c r="A34" s="13" t="s">
        <v>22</v>
      </c>
      <c r="B34" s="2">
        <v>100</v>
      </c>
      <c r="C34" s="2" t="s">
        <v>207</v>
      </c>
      <c r="D34" s="35">
        <v>3706100</v>
      </c>
      <c r="E34" s="35">
        <v>4246753.26</v>
      </c>
      <c r="F34" s="36">
        <f t="shared" si="0"/>
        <v>114.58819945495264</v>
      </c>
    </row>
    <row r="35" spans="1:6" ht="76.5" x14ac:dyDescent="0.2">
      <c r="A35" s="10" t="s">
        <v>23</v>
      </c>
      <c r="B35" s="33">
        <v>100</v>
      </c>
      <c r="C35" s="2" t="s">
        <v>208</v>
      </c>
      <c r="D35" s="35">
        <v>71600</v>
      </c>
      <c r="E35" s="35">
        <v>-277244.42</v>
      </c>
      <c r="F35" s="36">
        <f t="shared" si="0"/>
        <v>-387.21287709497204</v>
      </c>
    </row>
    <row r="36" spans="1:6" ht="29.25" customHeight="1" x14ac:dyDescent="0.2">
      <c r="A36" s="6" t="s">
        <v>24</v>
      </c>
      <c r="B36" s="41">
        <v>141</v>
      </c>
      <c r="C36" s="41"/>
      <c r="D36" s="54">
        <f>D39+D41+D42+D45+D47+D48</f>
        <v>850000</v>
      </c>
      <c r="E36" s="54">
        <f>E39+E41+E42+E45+E47+E48</f>
        <v>1324010.07</v>
      </c>
      <c r="F36" s="55">
        <f t="shared" si="0"/>
        <v>155.76589058823532</v>
      </c>
    </row>
    <row r="37" spans="1:6" x14ac:dyDescent="0.2">
      <c r="A37" s="9" t="s">
        <v>25</v>
      </c>
      <c r="B37" s="53"/>
      <c r="C37" s="53"/>
      <c r="D37" s="54"/>
      <c r="E37" s="54"/>
      <c r="F37" s="56"/>
    </row>
    <row r="38" spans="1:6" x14ac:dyDescent="0.2">
      <c r="A38" s="15" t="s">
        <v>26</v>
      </c>
      <c r="B38" s="42"/>
      <c r="C38" s="42"/>
      <c r="D38" s="54"/>
      <c r="E38" s="54"/>
      <c r="F38" s="57"/>
    </row>
    <row r="39" spans="1:6" x14ac:dyDescent="0.2">
      <c r="A39" s="10" t="s">
        <v>27</v>
      </c>
      <c r="B39" s="45">
        <v>141</v>
      </c>
      <c r="C39" s="45" t="s">
        <v>213</v>
      </c>
      <c r="D39" s="48">
        <v>0</v>
      </c>
      <c r="E39" s="48">
        <v>12000</v>
      </c>
      <c r="F39" s="52"/>
    </row>
    <row r="40" spans="1:6" ht="51" x14ac:dyDescent="0.2">
      <c r="A40" s="11" t="s">
        <v>28</v>
      </c>
      <c r="B40" s="47"/>
      <c r="C40" s="47"/>
      <c r="D40" s="48"/>
      <c r="E40" s="48"/>
      <c r="F40" s="52"/>
    </row>
    <row r="41" spans="1:6" ht="51" x14ac:dyDescent="0.2">
      <c r="A41" s="13" t="s">
        <v>214</v>
      </c>
      <c r="B41" s="34" t="s">
        <v>215</v>
      </c>
      <c r="C41" s="34" t="s">
        <v>216</v>
      </c>
      <c r="D41" s="35">
        <v>0</v>
      </c>
      <c r="E41" s="35">
        <v>10000</v>
      </c>
      <c r="F41" s="36"/>
    </row>
    <row r="42" spans="1:6" x14ac:dyDescent="0.2">
      <c r="A42" s="10" t="s">
        <v>27</v>
      </c>
      <c r="B42" s="45">
        <v>141</v>
      </c>
      <c r="C42" s="45" t="s">
        <v>212</v>
      </c>
      <c r="D42" s="48">
        <v>0</v>
      </c>
      <c r="E42" s="48">
        <v>31200</v>
      </c>
      <c r="F42" s="52"/>
    </row>
    <row r="43" spans="1:6" x14ac:dyDescent="0.2">
      <c r="A43" s="11" t="s">
        <v>29</v>
      </c>
      <c r="B43" s="46"/>
      <c r="C43" s="46"/>
      <c r="D43" s="48"/>
      <c r="E43" s="48"/>
      <c r="F43" s="52"/>
    </row>
    <row r="44" spans="1:6" x14ac:dyDescent="0.2">
      <c r="A44" s="11" t="s">
        <v>30</v>
      </c>
      <c r="B44" s="47"/>
      <c r="C44" s="47"/>
      <c r="D44" s="48"/>
      <c r="E44" s="48"/>
      <c r="F44" s="52"/>
    </row>
    <row r="45" spans="1:6" x14ac:dyDescent="0.2">
      <c r="A45" s="10" t="s">
        <v>27</v>
      </c>
      <c r="B45" s="45">
        <v>141</v>
      </c>
      <c r="C45" s="45" t="s">
        <v>211</v>
      </c>
      <c r="D45" s="48">
        <v>750000</v>
      </c>
      <c r="E45" s="48">
        <v>1048700</v>
      </c>
      <c r="F45" s="52">
        <f>E45/D45*100</f>
        <v>139.82666666666668</v>
      </c>
    </row>
    <row r="46" spans="1:6" ht="51" x14ac:dyDescent="0.2">
      <c r="A46" s="12" t="s">
        <v>31</v>
      </c>
      <c r="B46" s="47"/>
      <c r="C46" s="47"/>
      <c r="D46" s="48"/>
      <c r="E46" s="48"/>
      <c r="F46" s="52"/>
    </row>
    <row r="47" spans="1:6" ht="76.5" x14ac:dyDescent="0.2">
      <c r="A47" s="12" t="s">
        <v>32</v>
      </c>
      <c r="B47" s="2">
        <v>141</v>
      </c>
      <c r="C47" s="2" t="s">
        <v>210</v>
      </c>
      <c r="D47" s="35">
        <v>0</v>
      </c>
      <c r="E47" s="35">
        <v>15000</v>
      </c>
      <c r="F47" s="36"/>
    </row>
    <row r="48" spans="1:6" ht="38.25" x14ac:dyDescent="0.2">
      <c r="A48" s="13" t="s">
        <v>33</v>
      </c>
      <c r="B48" s="2">
        <v>141</v>
      </c>
      <c r="C48" s="2" t="s">
        <v>203</v>
      </c>
      <c r="D48" s="35">
        <v>100000</v>
      </c>
      <c r="E48" s="35">
        <v>207110.07</v>
      </c>
      <c r="F48" s="36">
        <f>E48/D48*100</f>
        <v>207.11007000000001</v>
      </c>
    </row>
    <row r="49" spans="1:9" ht="25.5" x14ac:dyDescent="0.2">
      <c r="A49" s="14" t="s">
        <v>34</v>
      </c>
      <c r="B49" s="23">
        <v>157</v>
      </c>
      <c r="C49" s="23"/>
      <c r="D49" s="37">
        <f>D50</f>
        <v>0</v>
      </c>
      <c r="E49" s="37">
        <f>E50</f>
        <v>6000</v>
      </c>
      <c r="F49" s="32"/>
    </row>
    <row r="50" spans="1:9" ht="38.25" x14ac:dyDescent="0.2">
      <c r="A50" s="13" t="s">
        <v>33</v>
      </c>
      <c r="B50" s="23">
        <v>157</v>
      </c>
      <c r="C50" s="2" t="s">
        <v>203</v>
      </c>
      <c r="D50" s="35">
        <v>0</v>
      </c>
      <c r="E50" s="35">
        <v>6000</v>
      </c>
      <c r="F50" s="36"/>
    </row>
    <row r="51" spans="1:9" ht="25.5" x14ac:dyDescent="0.2">
      <c r="A51" s="14" t="s">
        <v>35</v>
      </c>
      <c r="B51" s="23">
        <v>177</v>
      </c>
      <c r="C51" s="23"/>
      <c r="D51" s="37">
        <f>D52</f>
        <v>11000</v>
      </c>
      <c r="E51" s="37">
        <f>E52</f>
        <v>6900</v>
      </c>
      <c r="F51" s="32"/>
    </row>
    <row r="52" spans="1:9" ht="38.25" x14ac:dyDescent="0.2">
      <c r="A52" s="16" t="s">
        <v>33</v>
      </c>
      <c r="B52" s="2">
        <v>177</v>
      </c>
      <c r="C52" s="2" t="s">
        <v>203</v>
      </c>
      <c r="D52" s="35">
        <v>11000</v>
      </c>
      <c r="E52" s="35">
        <v>6900</v>
      </c>
      <c r="F52" s="36">
        <f>E52/D52*100</f>
        <v>62.727272727272734</v>
      </c>
    </row>
    <row r="53" spans="1:9" ht="25.5" x14ac:dyDescent="0.2">
      <c r="A53" s="14" t="s">
        <v>36</v>
      </c>
      <c r="B53" s="23">
        <v>182</v>
      </c>
      <c r="C53" s="23"/>
      <c r="D53" s="37">
        <f>D54+D55+D56+D57+D58+D59+D60+D61+D62+D63+D64+D65+D66</f>
        <v>133191400</v>
      </c>
      <c r="E53" s="37">
        <f>E54+E55+E56+E57+E58+E59+E60+E61+E62+E63+E64+E65+E66</f>
        <v>122685798.68000002</v>
      </c>
      <c r="F53" s="32">
        <f>E53/D53*100</f>
        <v>92.112402662634395</v>
      </c>
    </row>
    <row r="54" spans="1:9" ht="76.5" x14ac:dyDescent="0.2">
      <c r="A54" s="13" t="s">
        <v>37</v>
      </c>
      <c r="B54" s="2">
        <v>182</v>
      </c>
      <c r="C54" s="2" t="s">
        <v>217</v>
      </c>
      <c r="D54" s="35">
        <v>108399430</v>
      </c>
      <c r="E54" s="35">
        <v>99020454.969999999</v>
      </c>
      <c r="F54" s="36">
        <f t="shared" ref="F54:F62" si="1">E54/D54*100</f>
        <v>91.347763516837674</v>
      </c>
      <c r="G54" s="28"/>
      <c r="H54" s="28"/>
    </row>
    <row r="55" spans="1:9" ht="114.75" x14ac:dyDescent="0.2">
      <c r="A55" s="13" t="s">
        <v>38</v>
      </c>
      <c r="B55" s="2">
        <v>182</v>
      </c>
      <c r="C55" s="2" t="s">
        <v>218</v>
      </c>
      <c r="D55" s="35">
        <v>329608</v>
      </c>
      <c r="E55" s="35">
        <v>307831.84000000003</v>
      </c>
      <c r="F55" s="36">
        <f t="shared" si="1"/>
        <v>93.393315696220967</v>
      </c>
    </row>
    <row r="56" spans="1:9" ht="51" x14ac:dyDescent="0.2">
      <c r="A56" s="13" t="s">
        <v>39</v>
      </c>
      <c r="B56" s="2">
        <v>182</v>
      </c>
      <c r="C56" s="2" t="s">
        <v>219</v>
      </c>
      <c r="D56" s="35">
        <v>949250</v>
      </c>
      <c r="E56" s="35">
        <v>875330.43</v>
      </c>
      <c r="F56" s="36">
        <f t="shared" si="1"/>
        <v>92.212844877534906</v>
      </c>
    </row>
    <row r="57" spans="1:9" ht="102" x14ac:dyDescent="0.2">
      <c r="A57" s="13" t="s">
        <v>40</v>
      </c>
      <c r="B57" s="2">
        <v>182</v>
      </c>
      <c r="C57" s="2" t="s">
        <v>220</v>
      </c>
      <c r="D57" s="35">
        <v>132712</v>
      </c>
      <c r="E57" s="35">
        <v>142736.4</v>
      </c>
      <c r="F57" s="36">
        <f t="shared" si="1"/>
        <v>107.55349930676954</v>
      </c>
    </row>
    <row r="58" spans="1:9" ht="25.5" x14ac:dyDescent="0.2">
      <c r="A58" s="13" t="s">
        <v>41</v>
      </c>
      <c r="B58" s="2">
        <v>182</v>
      </c>
      <c r="C58" s="2" t="s">
        <v>221</v>
      </c>
      <c r="D58" s="35">
        <v>16000000</v>
      </c>
      <c r="E58" s="35">
        <v>19392302.68</v>
      </c>
      <c r="F58" s="36">
        <f t="shared" si="1"/>
        <v>121.20189175</v>
      </c>
      <c r="G58" s="28"/>
      <c r="H58" s="28"/>
      <c r="I58" s="27"/>
    </row>
    <row r="59" spans="1:9" ht="38.25" x14ac:dyDescent="0.2">
      <c r="A59" s="13" t="s">
        <v>42</v>
      </c>
      <c r="B59" s="2">
        <v>182</v>
      </c>
      <c r="C59" s="2" t="s">
        <v>222</v>
      </c>
      <c r="D59" s="35">
        <v>4600000</v>
      </c>
      <c r="E59" s="35">
        <v>13801.75</v>
      </c>
      <c r="F59" s="36">
        <f t="shared" si="1"/>
        <v>0.30003804347826085</v>
      </c>
      <c r="G59" s="27"/>
      <c r="I59" s="27"/>
    </row>
    <row r="60" spans="1:9" x14ac:dyDescent="0.2">
      <c r="A60" s="13" t="s">
        <v>43</v>
      </c>
      <c r="B60" s="2">
        <v>182</v>
      </c>
      <c r="C60" s="2" t="s">
        <v>223</v>
      </c>
      <c r="D60" s="35">
        <v>50400</v>
      </c>
      <c r="E60" s="35">
        <v>210632.34</v>
      </c>
      <c r="F60" s="36">
        <f t="shared" si="1"/>
        <v>417.92130952380955</v>
      </c>
    </row>
    <row r="61" spans="1:9" ht="38.25" x14ac:dyDescent="0.2">
      <c r="A61" s="13" t="s">
        <v>44</v>
      </c>
      <c r="B61" s="2">
        <v>182</v>
      </c>
      <c r="C61" s="2" t="s">
        <v>224</v>
      </c>
      <c r="D61" s="35">
        <v>100000</v>
      </c>
      <c r="E61" s="35">
        <v>71373.31</v>
      </c>
      <c r="F61" s="36">
        <f t="shared" si="1"/>
        <v>71.373310000000004</v>
      </c>
    </row>
    <row r="62" spans="1:9" ht="51" x14ac:dyDescent="0.2">
      <c r="A62" s="13" t="s">
        <v>45</v>
      </c>
      <c r="B62" s="2">
        <v>182</v>
      </c>
      <c r="C62" s="2" t="s">
        <v>228</v>
      </c>
      <c r="D62" s="35">
        <v>2600000</v>
      </c>
      <c r="E62" s="35">
        <v>2478148.91</v>
      </c>
      <c r="F62" s="36">
        <f t="shared" si="1"/>
        <v>95.313419615384618</v>
      </c>
    </row>
    <row r="63" spans="1:9" ht="25.5" x14ac:dyDescent="0.2">
      <c r="A63" s="13" t="s">
        <v>241</v>
      </c>
      <c r="B63" s="2">
        <v>182</v>
      </c>
      <c r="C63" s="2" t="s">
        <v>242</v>
      </c>
      <c r="D63" s="35">
        <v>0</v>
      </c>
      <c r="E63" s="35">
        <v>100</v>
      </c>
      <c r="F63" s="36"/>
    </row>
    <row r="64" spans="1:9" ht="127.5" x14ac:dyDescent="0.2">
      <c r="A64" s="13" t="s">
        <v>46</v>
      </c>
      <c r="B64" s="2">
        <v>182</v>
      </c>
      <c r="C64" s="2" t="s">
        <v>225</v>
      </c>
      <c r="D64" s="35">
        <v>30000</v>
      </c>
      <c r="E64" s="35">
        <v>33253.85</v>
      </c>
      <c r="F64" s="36">
        <f>E64/D64*100</f>
        <v>110.84616666666666</v>
      </c>
      <c r="G64" s="27"/>
    </row>
    <row r="65" spans="1:6" ht="63.75" x14ac:dyDescent="0.2">
      <c r="A65" s="13" t="s">
        <v>47</v>
      </c>
      <c r="B65" s="2">
        <v>182</v>
      </c>
      <c r="C65" s="2" t="s">
        <v>226</v>
      </c>
      <c r="D65" s="35">
        <v>0</v>
      </c>
      <c r="E65" s="35">
        <v>2098.87</v>
      </c>
      <c r="F65" s="36"/>
    </row>
    <row r="66" spans="1:6" ht="63.75" x14ac:dyDescent="0.2">
      <c r="A66" s="13" t="s">
        <v>48</v>
      </c>
      <c r="B66" s="2">
        <v>182</v>
      </c>
      <c r="C66" s="2" t="s">
        <v>227</v>
      </c>
      <c r="D66" s="35">
        <v>0</v>
      </c>
      <c r="E66" s="35">
        <v>137733.32999999999</v>
      </c>
      <c r="F66" s="36"/>
    </row>
    <row r="67" spans="1:6" x14ac:dyDescent="0.2">
      <c r="A67" s="14" t="s">
        <v>49</v>
      </c>
      <c r="B67" s="23">
        <v>188</v>
      </c>
      <c r="C67" s="23"/>
      <c r="D67" s="37">
        <f>D68+D69+D70+D71+D72</f>
        <v>352000</v>
      </c>
      <c r="E67" s="37">
        <f>E68+E69+E70+E71+E72</f>
        <v>1439762.6199999999</v>
      </c>
      <c r="F67" s="32">
        <f>E67/D67*100</f>
        <v>409.02347159090908</v>
      </c>
    </row>
    <row r="68" spans="1:6" ht="25.5" x14ac:dyDescent="0.2">
      <c r="A68" s="13" t="s">
        <v>50</v>
      </c>
      <c r="B68" s="2">
        <v>188</v>
      </c>
      <c r="C68" s="2" t="s">
        <v>229</v>
      </c>
      <c r="D68" s="35">
        <v>0</v>
      </c>
      <c r="E68" s="35">
        <v>25500</v>
      </c>
      <c r="F68" s="36"/>
    </row>
    <row r="69" spans="1:6" ht="63.75" x14ac:dyDescent="0.2">
      <c r="A69" s="13" t="s">
        <v>230</v>
      </c>
      <c r="B69" s="2" t="s">
        <v>231</v>
      </c>
      <c r="C69" s="2" t="s">
        <v>213</v>
      </c>
      <c r="D69" s="35">
        <v>0</v>
      </c>
      <c r="E69" s="35">
        <v>40500</v>
      </c>
      <c r="F69" s="36"/>
    </row>
    <row r="70" spans="1:6" ht="63.75" x14ac:dyDescent="0.2">
      <c r="A70" s="13" t="s">
        <v>232</v>
      </c>
      <c r="B70" s="2" t="s">
        <v>231</v>
      </c>
      <c r="C70" s="2" t="s">
        <v>211</v>
      </c>
      <c r="D70" s="35">
        <v>0</v>
      </c>
      <c r="E70" s="35">
        <v>9000</v>
      </c>
      <c r="F70" s="36"/>
    </row>
    <row r="71" spans="1:6" ht="76.5" x14ac:dyDescent="0.2">
      <c r="A71" s="13" t="s">
        <v>32</v>
      </c>
      <c r="B71" s="2">
        <v>188</v>
      </c>
      <c r="C71" s="2" t="s">
        <v>210</v>
      </c>
      <c r="D71" s="35">
        <v>42000</v>
      </c>
      <c r="E71" s="35">
        <v>980349.46</v>
      </c>
      <c r="F71" s="36">
        <f t="shared" ref="F71:F77" si="2">E71/D71*100</f>
        <v>2334.1653809523809</v>
      </c>
    </row>
    <row r="72" spans="1:6" ht="38.25" x14ac:dyDescent="0.2">
      <c r="A72" s="13" t="s">
        <v>33</v>
      </c>
      <c r="B72" s="2">
        <v>188</v>
      </c>
      <c r="C72" s="2" t="s">
        <v>203</v>
      </c>
      <c r="D72" s="35">
        <v>310000</v>
      </c>
      <c r="E72" s="35">
        <v>384413.16</v>
      </c>
      <c r="F72" s="36">
        <f t="shared" si="2"/>
        <v>124.00424516129031</v>
      </c>
    </row>
    <row r="73" spans="1:6" ht="25.5" x14ac:dyDescent="0.2">
      <c r="A73" s="14" t="s">
        <v>51</v>
      </c>
      <c r="B73" s="23">
        <v>192</v>
      </c>
      <c r="C73" s="23"/>
      <c r="D73" s="37">
        <f>D74+D75</f>
        <v>465000</v>
      </c>
      <c r="E73" s="37">
        <f>E74+E75</f>
        <v>124400</v>
      </c>
      <c r="F73" s="32">
        <f t="shared" si="2"/>
        <v>26.752688172043008</v>
      </c>
    </row>
    <row r="74" spans="1:6" ht="76.5" x14ac:dyDescent="0.2">
      <c r="A74" s="13" t="s">
        <v>32</v>
      </c>
      <c r="B74" s="2">
        <v>192</v>
      </c>
      <c r="C74" s="2" t="s">
        <v>210</v>
      </c>
      <c r="D74" s="35">
        <v>15000</v>
      </c>
      <c r="E74" s="35">
        <v>2400</v>
      </c>
      <c r="F74" s="36">
        <f t="shared" si="2"/>
        <v>16</v>
      </c>
    </row>
    <row r="75" spans="1:6" ht="38.25" x14ac:dyDescent="0.2">
      <c r="A75" s="13" t="s">
        <v>33</v>
      </c>
      <c r="B75" s="2">
        <v>192</v>
      </c>
      <c r="C75" s="2" t="s">
        <v>203</v>
      </c>
      <c r="D75" s="35">
        <v>450000</v>
      </c>
      <c r="E75" s="35">
        <v>122000</v>
      </c>
      <c r="F75" s="36">
        <f t="shared" si="2"/>
        <v>27.111111111111114</v>
      </c>
    </row>
    <row r="76" spans="1:6" ht="38.25" x14ac:dyDescent="0.2">
      <c r="A76" s="14" t="s">
        <v>52</v>
      </c>
      <c r="B76" s="23">
        <v>321</v>
      </c>
      <c r="C76" s="23"/>
      <c r="D76" s="37">
        <f>D77</f>
        <v>2500</v>
      </c>
      <c r="E76" s="37">
        <f>E77</f>
        <v>1500</v>
      </c>
      <c r="F76" s="32">
        <f t="shared" si="2"/>
        <v>60</v>
      </c>
    </row>
    <row r="77" spans="1:6" ht="25.5" x14ac:dyDescent="0.2">
      <c r="A77" s="13" t="s">
        <v>53</v>
      </c>
      <c r="B77" s="2">
        <v>321</v>
      </c>
      <c r="C77" s="2" t="s">
        <v>233</v>
      </c>
      <c r="D77" s="35">
        <v>2500</v>
      </c>
      <c r="E77" s="35">
        <v>1500</v>
      </c>
      <c r="F77" s="36">
        <f t="shared" si="2"/>
        <v>60</v>
      </c>
    </row>
    <row r="78" spans="1:6" ht="38.25" x14ac:dyDescent="0.2">
      <c r="A78" s="14" t="s">
        <v>248</v>
      </c>
      <c r="B78" s="23" t="s">
        <v>249</v>
      </c>
      <c r="C78" s="23"/>
      <c r="D78" s="37">
        <f>D79</f>
        <v>0</v>
      </c>
      <c r="E78" s="37">
        <f>E79</f>
        <v>24236.82</v>
      </c>
      <c r="F78" s="32"/>
    </row>
    <row r="79" spans="1:6" ht="25.5" x14ac:dyDescent="0.2">
      <c r="A79" s="13" t="s">
        <v>54</v>
      </c>
      <c r="B79" s="2" t="s">
        <v>249</v>
      </c>
      <c r="C79" s="2" t="s">
        <v>247</v>
      </c>
      <c r="D79" s="35">
        <v>0</v>
      </c>
      <c r="E79" s="35">
        <v>24236.82</v>
      </c>
      <c r="F79" s="36"/>
    </row>
    <row r="80" spans="1:6" ht="25.5" x14ac:dyDescent="0.2">
      <c r="A80" s="14" t="s">
        <v>56</v>
      </c>
      <c r="B80" s="23">
        <v>878</v>
      </c>
      <c r="C80" s="23"/>
      <c r="D80" s="37">
        <f>D81+D82+D83</f>
        <v>85000</v>
      </c>
      <c r="E80" s="37">
        <f>E81+E82+E83</f>
        <v>249000</v>
      </c>
      <c r="F80" s="32">
        <f>E80/D80*100</f>
        <v>292.94117647058823</v>
      </c>
    </row>
    <row r="81" spans="1:7" ht="38.25" x14ac:dyDescent="0.2">
      <c r="A81" s="17" t="s">
        <v>57</v>
      </c>
      <c r="B81" s="2">
        <v>878</v>
      </c>
      <c r="C81" s="39" t="s">
        <v>201</v>
      </c>
      <c r="D81" s="35">
        <v>5000</v>
      </c>
      <c r="E81" s="35">
        <v>0</v>
      </c>
      <c r="F81" s="36">
        <f>E81/D81*100</f>
        <v>0</v>
      </c>
    </row>
    <row r="82" spans="1:7" ht="38.25" x14ac:dyDescent="0.2">
      <c r="A82" s="16" t="s">
        <v>55</v>
      </c>
      <c r="B82" s="2">
        <v>878</v>
      </c>
      <c r="C82" s="2" t="s">
        <v>212</v>
      </c>
      <c r="D82" s="35">
        <v>80000</v>
      </c>
      <c r="E82" s="35">
        <v>209000</v>
      </c>
      <c r="F82" s="36">
        <f>E82/D82*100</f>
        <v>261.25</v>
      </c>
    </row>
    <row r="83" spans="1:7" ht="38.25" x14ac:dyDescent="0.2">
      <c r="A83" s="13" t="s">
        <v>33</v>
      </c>
      <c r="B83" s="2">
        <v>878</v>
      </c>
      <c r="C83" s="2" t="s">
        <v>203</v>
      </c>
      <c r="D83" s="35">
        <v>0</v>
      </c>
      <c r="E83" s="35">
        <v>40000</v>
      </c>
      <c r="F83" s="36"/>
    </row>
    <row r="84" spans="1:7" ht="25.5" x14ac:dyDescent="0.2">
      <c r="A84" s="14" t="s">
        <v>58</v>
      </c>
      <c r="B84" s="23">
        <v>887</v>
      </c>
      <c r="C84" s="23"/>
      <c r="D84" s="37">
        <f>D85</f>
        <v>15000</v>
      </c>
      <c r="E84" s="37">
        <f>E85</f>
        <v>22800</v>
      </c>
      <c r="F84" s="32">
        <f>E84/D84*100</f>
        <v>152</v>
      </c>
      <c r="G84" s="28"/>
    </row>
    <row r="85" spans="1:7" ht="38.25" x14ac:dyDescent="0.2">
      <c r="A85" s="13" t="s">
        <v>33</v>
      </c>
      <c r="B85" s="2">
        <v>887</v>
      </c>
      <c r="C85" s="2" t="s">
        <v>203</v>
      </c>
      <c r="D85" s="35">
        <v>15000</v>
      </c>
      <c r="E85" s="35">
        <v>22800</v>
      </c>
      <c r="F85" s="36">
        <f>E85/D85*100</f>
        <v>152</v>
      </c>
    </row>
    <row r="86" spans="1:7" s="21" customFormat="1" ht="25.5" x14ac:dyDescent="0.2">
      <c r="A86" s="20" t="s">
        <v>59</v>
      </c>
      <c r="B86" s="24">
        <v>892</v>
      </c>
      <c r="C86" s="24"/>
      <c r="D86" s="26">
        <f>D87+D88+D89+D90+D91+D92+D93+D94+D95+D96+D97+D98+D99+D100+D101+D102+D103+D104+D105+D106+D107+D108+D109+D110+D111+D112+D113+D114+D115+D116+D117+D118+D119+D120+D121+D122+D123+D124+D125+D126+D127+D128+D129+D130+D131+D132+D133+D134+D135+D136+D137+D138+D139+D140+D141+D142+D143+D144+D145+D146</f>
        <v>396856283.93000001</v>
      </c>
      <c r="E86" s="26">
        <f>E87+E88+E89+E90+E91+E92+E93+E94+E95+E96+E97+E98+E99+E100+E101+E102+E103+E104+E105+E106+E107+E108+E109+E110+E111+E112+E113+E114+E115+E116+E117+E118+E119+E120+E121+E122+E123+E124+E125+E126+E127+E128+E129+E130+E131+E132+E133+E134+E135+E136+E137+E138+E139+E140+E141+E142+E143+E144+E145+E146</f>
        <v>380487650.88999999</v>
      </c>
      <c r="F86" s="32">
        <f>E86/D86*100</f>
        <v>95.875425512252392</v>
      </c>
    </row>
    <row r="87" spans="1:7" ht="38.25" x14ac:dyDescent="0.2">
      <c r="A87" s="13" t="s">
        <v>60</v>
      </c>
      <c r="B87" s="2">
        <v>892</v>
      </c>
      <c r="C87" s="2" t="s">
        <v>244</v>
      </c>
      <c r="D87" s="35">
        <v>0</v>
      </c>
      <c r="E87" s="35">
        <v>90</v>
      </c>
      <c r="F87" s="36"/>
    </row>
    <row r="88" spans="1:7" ht="38.25" x14ac:dyDescent="0.2">
      <c r="A88" s="13" t="s">
        <v>33</v>
      </c>
      <c r="B88" s="2">
        <v>892</v>
      </c>
      <c r="C88" s="2" t="s">
        <v>203</v>
      </c>
      <c r="D88" s="35">
        <v>2738500</v>
      </c>
      <c r="E88" s="35">
        <v>352717.48</v>
      </c>
      <c r="F88" s="36">
        <f>E88/D88*100</f>
        <v>12.879951798429797</v>
      </c>
      <c r="G88" s="31"/>
    </row>
    <row r="89" spans="1:7" ht="51" x14ac:dyDescent="0.2">
      <c r="A89" s="13" t="s">
        <v>61</v>
      </c>
      <c r="B89" s="2">
        <v>892</v>
      </c>
      <c r="C89" s="2" t="s">
        <v>240</v>
      </c>
      <c r="D89" s="35">
        <v>17300</v>
      </c>
      <c r="E89" s="35">
        <v>17264</v>
      </c>
      <c r="F89" s="36">
        <f>E89/D89*100</f>
        <v>99.791907514450855</v>
      </c>
    </row>
    <row r="90" spans="1:7" ht="25.5" x14ac:dyDescent="0.2">
      <c r="A90" s="13" t="s">
        <v>71</v>
      </c>
      <c r="B90" s="2" t="s">
        <v>79</v>
      </c>
      <c r="C90" s="2" t="s">
        <v>243</v>
      </c>
      <c r="D90" s="35">
        <v>0</v>
      </c>
      <c r="E90" s="35">
        <v>2874.6</v>
      </c>
      <c r="F90" s="36"/>
    </row>
    <row r="91" spans="1:7" ht="25.5" x14ac:dyDescent="0.2">
      <c r="A91" s="13" t="s">
        <v>62</v>
      </c>
      <c r="B91" s="2">
        <v>892</v>
      </c>
      <c r="C91" s="2" t="s">
        <v>78</v>
      </c>
      <c r="D91" s="35">
        <v>1902145</v>
      </c>
      <c r="E91" s="35">
        <v>1902145</v>
      </c>
      <c r="F91" s="36">
        <f>E91/D91*100</f>
        <v>100</v>
      </c>
    </row>
    <row r="92" spans="1:7" ht="51" x14ac:dyDescent="0.2">
      <c r="A92" s="13" t="s">
        <v>81</v>
      </c>
      <c r="B92" s="2" t="s">
        <v>79</v>
      </c>
      <c r="C92" s="2" t="s">
        <v>80</v>
      </c>
      <c r="D92" s="35">
        <v>1254100</v>
      </c>
      <c r="E92" s="35">
        <v>1254100</v>
      </c>
      <c r="F92" s="36">
        <f t="shared" ref="F92:F145" si="3">E92/D92*100</f>
        <v>100</v>
      </c>
    </row>
    <row r="93" spans="1:7" ht="25.5" x14ac:dyDescent="0.2">
      <c r="A93" s="13" t="s">
        <v>83</v>
      </c>
      <c r="B93" s="2" t="s">
        <v>79</v>
      </c>
      <c r="C93" s="2" t="s">
        <v>82</v>
      </c>
      <c r="D93" s="35">
        <v>330590</v>
      </c>
      <c r="E93" s="35">
        <v>330590</v>
      </c>
      <c r="F93" s="36">
        <f t="shared" si="3"/>
        <v>100</v>
      </c>
    </row>
    <row r="94" spans="1:7" ht="51" x14ac:dyDescent="0.2">
      <c r="A94" s="13" t="s">
        <v>85</v>
      </c>
      <c r="B94" s="2" t="s">
        <v>79</v>
      </c>
      <c r="C94" s="2" t="s">
        <v>84</v>
      </c>
      <c r="D94" s="35">
        <v>12496067.060000001</v>
      </c>
      <c r="E94" s="35">
        <v>12496067.060000001</v>
      </c>
      <c r="F94" s="36">
        <f t="shared" si="3"/>
        <v>100</v>
      </c>
    </row>
    <row r="95" spans="1:7" ht="51" x14ac:dyDescent="0.2">
      <c r="A95" s="13" t="s">
        <v>87</v>
      </c>
      <c r="B95" s="2" t="s">
        <v>79</v>
      </c>
      <c r="C95" s="2" t="s">
        <v>86</v>
      </c>
      <c r="D95" s="35">
        <v>1449800</v>
      </c>
      <c r="E95" s="35">
        <v>1449800</v>
      </c>
      <c r="F95" s="36">
        <f t="shared" si="3"/>
        <v>100</v>
      </c>
    </row>
    <row r="96" spans="1:7" ht="127.5" x14ac:dyDescent="0.2">
      <c r="A96" s="13" t="s">
        <v>89</v>
      </c>
      <c r="B96" s="2" t="s">
        <v>79</v>
      </c>
      <c r="C96" s="2" t="s">
        <v>88</v>
      </c>
      <c r="D96" s="35">
        <v>67200</v>
      </c>
      <c r="E96" s="35">
        <v>67200</v>
      </c>
      <c r="F96" s="36">
        <f>E96/D96*100</f>
        <v>100</v>
      </c>
    </row>
    <row r="97" spans="1:6" ht="89.25" x14ac:dyDescent="0.2">
      <c r="A97" s="13" t="s">
        <v>91</v>
      </c>
      <c r="B97" s="2" t="s">
        <v>79</v>
      </c>
      <c r="C97" s="2" t="s">
        <v>90</v>
      </c>
      <c r="D97" s="35">
        <v>58200</v>
      </c>
      <c r="E97" s="35">
        <v>58200</v>
      </c>
      <c r="F97" s="36">
        <f t="shared" si="3"/>
        <v>100</v>
      </c>
    </row>
    <row r="98" spans="1:6" ht="76.5" x14ac:dyDescent="0.2">
      <c r="A98" s="13" t="s">
        <v>93</v>
      </c>
      <c r="B98" s="2" t="s">
        <v>79</v>
      </c>
      <c r="C98" s="2" t="s">
        <v>92</v>
      </c>
      <c r="D98" s="35">
        <v>35200</v>
      </c>
      <c r="E98" s="35">
        <v>35200</v>
      </c>
      <c r="F98" s="36">
        <f t="shared" si="3"/>
        <v>100</v>
      </c>
    </row>
    <row r="99" spans="1:6" ht="63.75" x14ac:dyDescent="0.2">
      <c r="A99" s="13" t="s">
        <v>95</v>
      </c>
      <c r="B99" s="2" t="s">
        <v>79</v>
      </c>
      <c r="C99" s="2" t="s">
        <v>94</v>
      </c>
      <c r="D99" s="35">
        <v>34832400</v>
      </c>
      <c r="E99" s="35">
        <v>30679000</v>
      </c>
      <c r="F99" s="36">
        <f t="shared" si="3"/>
        <v>88.076044142809579</v>
      </c>
    </row>
    <row r="100" spans="1:6" ht="76.5" x14ac:dyDescent="0.2">
      <c r="A100" s="13" t="s">
        <v>97</v>
      </c>
      <c r="B100" s="2" t="s">
        <v>79</v>
      </c>
      <c r="C100" s="2" t="s">
        <v>96</v>
      </c>
      <c r="D100" s="35">
        <v>100000</v>
      </c>
      <c r="E100" s="35">
        <v>100000</v>
      </c>
      <c r="F100" s="36">
        <f t="shared" si="3"/>
        <v>100</v>
      </c>
    </row>
    <row r="101" spans="1:6" ht="102" x14ac:dyDescent="0.2">
      <c r="A101" s="13" t="s">
        <v>99</v>
      </c>
      <c r="B101" s="2" t="s">
        <v>79</v>
      </c>
      <c r="C101" s="2" t="s">
        <v>98</v>
      </c>
      <c r="D101" s="35">
        <v>1578800</v>
      </c>
      <c r="E101" s="35">
        <v>1366160</v>
      </c>
      <c r="F101" s="36">
        <f t="shared" si="3"/>
        <v>86.531542944008109</v>
      </c>
    </row>
    <row r="102" spans="1:6" ht="102" x14ac:dyDescent="0.2">
      <c r="A102" s="13" t="s">
        <v>101</v>
      </c>
      <c r="B102" s="2" t="s">
        <v>79</v>
      </c>
      <c r="C102" s="2" t="s">
        <v>100</v>
      </c>
      <c r="D102" s="35">
        <v>635325</v>
      </c>
      <c r="E102" s="35">
        <v>635325</v>
      </c>
      <c r="F102" s="36">
        <f t="shared" si="3"/>
        <v>100</v>
      </c>
    </row>
    <row r="103" spans="1:6" ht="89.25" x14ac:dyDescent="0.2">
      <c r="A103" s="13" t="s">
        <v>103</v>
      </c>
      <c r="B103" s="2" t="s">
        <v>79</v>
      </c>
      <c r="C103" s="2" t="s">
        <v>102</v>
      </c>
      <c r="D103" s="35">
        <v>97200</v>
      </c>
      <c r="E103" s="35">
        <v>97200</v>
      </c>
      <c r="F103" s="36">
        <f t="shared" si="3"/>
        <v>100</v>
      </c>
    </row>
    <row r="104" spans="1:6" ht="66" customHeight="1" x14ac:dyDescent="0.2">
      <c r="A104" s="13" t="s">
        <v>105</v>
      </c>
      <c r="B104" s="2" t="s">
        <v>79</v>
      </c>
      <c r="C104" s="2" t="s">
        <v>104</v>
      </c>
      <c r="D104" s="35">
        <v>496100</v>
      </c>
      <c r="E104" s="35">
        <v>264200</v>
      </c>
      <c r="F104" s="36">
        <f t="shared" si="3"/>
        <v>53.255392058052806</v>
      </c>
    </row>
    <row r="105" spans="1:6" ht="77.25" customHeight="1" x14ac:dyDescent="0.2">
      <c r="A105" s="13" t="s">
        <v>107</v>
      </c>
      <c r="B105" s="2" t="s">
        <v>79</v>
      </c>
      <c r="C105" s="2" t="s">
        <v>106</v>
      </c>
      <c r="D105" s="35">
        <v>3200000</v>
      </c>
      <c r="E105" s="35">
        <v>3200000</v>
      </c>
      <c r="F105" s="36">
        <f t="shared" si="3"/>
        <v>100</v>
      </c>
    </row>
    <row r="106" spans="1:6" ht="38.25" x14ac:dyDescent="0.2">
      <c r="A106" s="13" t="s">
        <v>109</v>
      </c>
      <c r="B106" s="2" t="s">
        <v>79</v>
      </c>
      <c r="C106" s="2" t="s">
        <v>108</v>
      </c>
      <c r="D106" s="35">
        <v>43460000</v>
      </c>
      <c r="E106" s="35">
        <v>41260000</v>
      </c>
      <c r="F106" s="36">
        <f t="shared" si="3"/>
        <v>94.937873907040967</v>
      </c>
    </row>
    <row r="107" spans="1:6" ht="51" x14ac:dyDescent="0.2">
      <c r="A107" s="13" t="s">
        <v>111</v>
      </c>
      <c r="B107" s="2" t="s">
        <v>79</v>
      </c>
      <c r="C107" s="2" t="s">
        <v>110</v>
      </c>
      <c r="D107" s="35">
        <v>814</v>
      </c>
      <c r="E107" s="35">
        <v>600</v>
      </c>
      <c r="F107" s="36">
        <f t="shared" si="3"/>
        <v>73.710073710073715</v>
      </c>
    </row>
    <row r="108" spans="1:6" ht="51" x14ac:dyDescent="0.2">
      <c r="A108" s="13" t="s">
        <v>113</v>
      </c>
      <c r="B108" s="2" t="s">
        <v>79</v>
      </c>
      <c r="C108" s="2" t="s">
        <v>112</v>
      </c>
      <c r="D108" s="35">
        <v>898300</v>
      </c>
      <c r="E108" s="35">
        <v>882500</v>
      </c>
      <c r="F108" s="36">
        <f t="shared" si="3"/>
        <v>98.241122119559165</v>
      </c>
    </row>
    <row r="109" spans="1:6" ht="51" x14ac:dyDescent="0.2">
      <c r="A109" s="13" t="s">
        <v>115</v>
      </c>
      <c r="B109" s="2" t="s">
        <v>79</v>
      </c>
      <c r="C109" s="2" t="s">
        <v>114</v>
      </c>
      <c r="D109" s="35">
        <v>720400</v>
      </c>
      <c r="E109" s="35">
        <v>720400</v>
      </c>
      <c r="F109" s="36">
        <f t="shared" si="3"/>
        <v>100</v>
      </c>
    </row>
    <row r="110" spans="1:6" ht="38.25" x14ac:dyDescent="0.2">
      <c r="A110" s="13" t="s">
        <v>117</v>
      </c>
      <c r="B110" s="2" t="s">
        <v>79</v>
      </c>
      <c r="C110" s="2" t="s">
        <v>116</v>
      </c>
      <c r="D110" s="35">
        <v>1597400</v>
      </c>
      <c r="E110" s="35">
        <v>1597400</v>
      </c>
      <c r="F110" s="36">
        <f t="shared" si="3"/>
        <v>100</v>
      </c>
    </row>
    <row r="111" spans="1:6" ht="63.75" x14ac:dyDescent="0.2">
      <c r="A111" s="13" t="s">
        <v>119</v>
      </c>
      <c r="B111" s="2" t="s">
        <v>79</v>
      </c>
      <c r="C111" s="2" t="s">
        <v>118</v>
      </c>
      <c r="D111" s="35">
        <v>701600</v>
      </c>
      <c r="E111" s="35">
        <v>699000</v>
      </c>
      <c r="F111" s="36">
        <f t="shared" si="3"/>
        <v>99.629418472063861</v>
      </c>
    </row>
    <row r="112" spans="1:6" ht="63.75" x14ac:dyDescent="0.2">
      <c r="A112" s="13" t="s">
        <v>121</v>
      </c>
      <c r="B112" s="2" t="s">
        <v>79</v>
      </c>
      <c r="C112" s="2" t="s">
        <v>120</v>
      </c>
      <c r="D112" s="35">
        <v>34869200</v>
      </c>
      <c r="E112" s="35">
        <v>31810300</v>
      </c>
      <c r="F112" s="36">
        <f t="shared" si="3"/>
        <v>91.227501634680465</v>
      </c>
    </row>
    <row r="113" spans="1:6" ht="63.75" x14ac:dyDescent="0.2">
      <c r="A113" s="13" t="s">
        <v>123</v>
      </c>
      <c r="B113" s="2" t="s">
        <v>79</v>
      </c>
      <c r="C113" s="2" t="s">
        <v>122</v>
      </c>
      <c r="D113" s="35">
        <v>13900</v>
      </c>
      <c r="E113" s="35">
        <v>13900</v>
      </c>
      <c r="F113" s="36">
        <f t="shared" si="3"/>
        <v>100</v>
      </c>
    </row>
    <row r="114" spans="1:6" ht="63.75" x14ac:dyDescent="0.2">
      <c r="A114" s="13" t="s">
        <v>125</v>
      </c>
      <c r="B114" s="2" t="s">
        <v>79</v>
      </c>
      <c r="C114" s="2" t="s">
        <v>124</v>
      </c>
      <c r="D114" s="35">
        <v>195700</v>
      </c>
      <c r="E114" s="35">
        <v>195655</v>
      </c>
      <c r="F114" s="36">
        <f t="shared" si="3"/>
        <v>99.977005620848232</v>
      </c>
    </row>
    <row r="115" spans="1:6" ht="318.75" x14ac:dyDescent="0.2">
      <c r="A115" s="13" t="s">
        <v>127</v>
      </c>
      <c r="B115" s="2" t="s">
        <v>79</v>
      </c>
      <c r="C115" s="2" t="s">
        <v>126</v>
      </c>
      <c r="D115" s="35">
        <v>132581900</v>
      </c>
      <c r="E115" s="35">
        <v>132487800</v>
      </c>
      <c r="F115" s="36">
        <f t="shared" si="3"/>
        <v>99.929025002658733</v>
      </c>
    </row>
    <row r="116" spans="1:6" ht="91.5" customHeight="1" x14ac:dyDescent="0.2">
      <c r="A116" s="13" t="s">
        <v>129</v>
      </c>
      <c r="B116" s="2" t="s">
        <v>79</v>
      </c>
      <c r="C116" s="2" t="s">
        <v>128</v>
      </c>
      <c r="D116" s="35">
        <v>1000</v>
      </c>
      <c r="E116" s="35">
        <v>0</v>
      </c>
      <c r="F116" s="36">
        <f t="shared" si="3"/>
        <v>0</v>
      </c>
    </row>
    <row r="117" spans="1:6" ht="76.5" x14ac:dyDescent="0.2">
      <c r="A117" s="13" t="s">
        <v>131</v>
      </c>
      <c r="B117" s="2" t="s">
        <v>79</v>
      </c>
      <c r="C117" s="2" t="s">
        <v>130</v>
      </c>
      <c r="D117" s="35">
        <v>10864100</v>
      </c>
      <c r="E117" s="35">
        <v>10483100</v>
      </c>
      <c r="F117" s="36">
        <f t="shared" si="3"/>
        <v>96.49303669885218</v>
      </c>
    </row>
    <row r="118" spans="1:6" ht="89.25" x14ac:dyDescent="0.2">
      <c r="A118" s="13" t="s">
        <v>133</v>
      </c>
      <c r="B118" s="2" t="s">
        <v>79</v>
      </c>
      <c r="C118" s="2" t="s">
        <v>132</v>
      </c>
      <c r="D118" s="35">
        <v>1327000</v>
      </c>
      <c r="E118" s="35">
        <v>1257000</v>
      </c>
      <c r="F118" s="36">
        <f t="shared" si="3"/>
        <v>94.724943481537309</v>
      </c>
    </row>
    <row r="119" spans="1:6" ht="89.25" x14ac:dyDescent="0.2">
      <c r="A119" s="13" t="s">
        <v>135</v>
      </c>
      <c r="B119" s="2" t="s">
        <v>79</v>
      </c>
      <c r="C119" s="2" t="s">
        <v>134</v>
      </c>
      <c r="D119" s="35">
        <v>66600</v>
      </c>
      <c r="E119" s="35">
        <v>66600</v>
      </c>
      <c r="F119" s="36">
        <f t="shared" si="3"/>
        <v>100</v>
      </c>
    </row>
    <row r="120" spans="1:6" ht="76.5" x14ac:dyDescent="0.2">
      <c r="A120" s="13" t="s">
        <v>137</v>
      </c>
      <c r="B120" s="2" t="s">
        <v>79</v>
      </c>
      <c r="C120" s="2" t="s">
        <v>136</v>
      </c>
      <c r="D120" s="35">
        <v>74500</v>
      </c>
      <c r="E120" s="35">
        <v>61169</v>
      </c>
      <c r="F120" s="36">
        <f t="shared" si="3"/>
        <v>82.106040268456368</v>
      </c>
    </row>
    <row r="121" spans="1:6" ht="51" x14ac:dyDescent="0.2">
      <c r="A121" s="13" t="s">
        <v>139</v>
      </c>
      <c r="B121" s="2" t="s">
        <v>79</v>
      </c>
      <c r="C121" s="2" t="s">
        <v>138</v>
      </c>
      <c r="D121" s="35">
        <v>20652855</v>
      </c>
      <c r="E121" s="35">
        <v>20652855</v>
      </c>
      <c r="F121" s="36">
        <f t="shared" si="3"/>
        <v>100</v>
      </c>
    </row>
    <row r="122" spans="1:6" ht="78.75" customHeight="1" x14ac:dyDescent="0.2">
      <c r="A122" s="13" t="s">
        <v>141</v>
      </c>
      <c r="B122" s="2" t="s">
        <v>79</v>
      </c>
      <c r="C122" s="2" t="s">
        <v>140</v>
      </c>
      <c r="D122" s="35">
        <v>1035900</v>
      </c>
      <c r="E122" s="35">
        <v>914400</v>
      </c>
      <c r="F122" s="36">
        <f t="shared" si="3"/>
        <v>88.271068635968717</v>
      </c>
    </row>
    <row r="123" spans="1:6" ht="102" x14ac:dyDescent="0.2">
      <c r="A123" s="13" t="s">
        <v>143</v>
      </c>
      <c r="B123" s="2" t="s">
        <v>79</v>
      </c>
      <c r="C123" s="2" t="s">
        <v>142</v>
      </c>
      <c r="D123" s="35">
        <v>1806000</v>
      </c>
      <c r="E123" s="35">
        <v>1731000</v>
      </c>
      <c r="F123" s="36">
        <f t="shared" si="3"/>
        <v>95.847176079734226</v>
      </c>
    </row>
    <row r="124" spans="1:6" ht="51" x14ac:dyDescent="0.2">
      <c r="A124" s="13" t="s">
        <v>145</v>
      </c>
      <c r="B124" s="2" t="s">
        <v>79</v>
      </c>
      <c r="C124" s="2" t="s">
        <v>144</v>
      </c>
      <c r="D124" s="35">
        <v>260400</v>
      </c>
      <c r="E124" s="35">
        <v>260400</v>
      </c>
      <c r="F124" s="36">
        <f t="shared" si="3"/>
        <v>100</v>
      </c>
    </row>
    <row r="125" spans="1:6" ht="51" x14ac:dyDescent="0.2">
      <c r="A125" s="13" t="s">
        <v>147</v>
      </c>
      <c r="B125" s="2" t="s">
        <v>79</v>
      </c>
      <c r="C125" s="2" t="s">
        <v>146</v>
      </c>
      <c r="D125" s="35">
        <v>3250000</v>
      </c>
      <c r="E125" s="35">
        <v>3250000</v>
      </c>
      <c r="F125" s="36">
        <f t="shared" si="3"/>
        <v>100</v>
      </c>
    </row>
    <row r="126" spans="1:6" ht="127.5" x14ac:dyDescent="0.2">
      <c r="A126" s="13" t="s">
        <v>149</v>
      </c>
      <c r="B126" s="2" t="s">
        <v>79</v>
      </c>
      <c r="C126" s="2" t="s">
        <v>148</v>
      </c>
      <c r="D126" s="35">
        <v>2350300</v>
      </c>
      <c r="E126" s="35">
        <v>2262500</v>
      </c>
      <c r="F126" s="36">
        <f t="shared" si="3"/>
        <v>96.264306684253071</v>
      </c>
    </row>
    <row r="127" spans="1:6" ht="114.75" x14ac:dyDescent="0.2">
      <c r="A127" s="13" t="s">
        <v>151</v>
      </c>
      <c r="B127" s="2" t="s">
        <v>79</v>
      </c>
      <c r="C127" s="2" t="s">
        <v>150</v>
      </c>
      <c r="D127" s="35">
        <v>2464400</v>
      </c>
      <c r="E127" s="35">
        <v>2464400</v>
      </c>
      <c r="F127" s="36">
        <f t="shared" si="3"/>
        <v>100</v>
      </c>
    </row>
    <row r="128" spans="1:6" ht="76.5" x14ac:dyDescent="0.2">
      <c r="A128" s="13" t="s">
        <v>153</v>
      </c>
      <c r="B128" s="2" t="s">
        <v>79</v>
      </c>
      <c r="C128" s="2" t="s">
        <v>152</v>
      </c>
      <c r="D128" s="35">
        <v>5000</v>
      </c>
      <c r="E128" s="35">
        <v>0</v>
      </c>
      <c r="F128" s="36">
        <f t="shared" si="3"/>
        <v>0</v>
      </c>
    </row>
    <row r="129" spans="1:6" ht="63.75" x14ac:dyDescent="0.2">
      <c r="A129" s="13" t="s">
        <v>155</v>
      </c>
      <c r="B129" s="2" t="s">
        <v>79</v>
      </c>
      <c r="C129" s="2" t="s">
        <v>154</v>
      </c>
      <c r="D129" s="35">
        <v>21083400</v>
      </c>
      <c r="E129" s="35">
        <v>19177100</v>
      </c>
      <c r="F129" s="36">
        <f t="shared" si="3"/>
        <v>90.958289459954273</v>
      </c>
    </row>
    <row r="130" spans="1:6" ht="76.5" x14ac:dyDescent="0.2">
      <c r="A130" s="13" t="s">
        <v>157</v>
      </c>
      <c r="B130" s="2" t="s">
        <v>79</v>
      </c>
      <c r="C130" s="2" t="s">
        <v>156</v>
      </c>
      <c r="D130" s="35">
        <v>1188800</v>
      </c>
      <c r="E130" s="35">
        <v>1188759.06</v>
      </c>
      <c r="F130" s="36">
        <f t="shared" si="3"/>
        <v>99.996556191117108</v>
      </c>
    </row>
    <row r="131" spans="1:6" ht="63.75" x14ac:dyDescent="0.2">
      <c r="A131" s="13" t="s">
        <v>159</v>
      </c>
      <c r="B131" s="2" t="s">
        <v>79</v>
      </c>
      <c r="C131" s="2" t="s">
        <v>158</v>
      </c>
      <c r="D131" s="35">
        <v>6362800</v>
      </c>
      <c r="E131" s="35">
        <v>6215400</v>
      </c>
      <c r="F131" s="36">
        <f t="shared" si="3"/>
        <v>97.683409819576283</v>
      </c>
    </row>
    <row r="132" spans="1:6" ht="102" x14ac:dyDescent="0.2">
      <c r="A132" s="13" t="s">
        <v>161</v>
      </c>
      <c r="B132" s="2" t="s">
        <v>79</v>
      </c>
      <c r="C132" s="2" t="s">
        <v>160</v>
      </c>
      <c r="D132" s="35">
        <v>6000</v>
      </c>
      <c r="E132" s="35">
        <v>6000</v>
      </c>
      <c r="F132" s="36">
        <f t="shared" si="3"/>
        <v>100</v>
      </c>
    </row>
    <row r="133" spans="1:6" ht="89.25" x14ac:dyDescent="0.2">
      <c r="A133" s="13" t="s">
        <v>163</v>
      </c>
      <c r="B133" s="2" t="s">
        <v>79</v>
      </c>
      <c r="C133" s="2" t="s">
        <v>162</v>
      </c>
      <c r="D133" s="35">
        <v>493000</v>
      </c>
      <c r="E133" s="35">
        <v>490274.4</v>
      </c>
      <c r="F133" s="36">
        <f t="shared" si="3"/>
        <v>99.44713995943205</v>
      </c>
    </row>
    <row r="134" spans="1:6" ht="63.75" x14ac:dyDescent="0.2">
      <c r="A134" s="13" t="s">
        <v>165</v>
      </c>
      <c r="B134" s="2" t="s">
        <v>79</v>
      </c>
      <c r="C134" s="2" t="s">
        <v>164</v>
      </c>
      <c r="D134" s="35">
        <v>115000</v>
      </c>
      <c r="E134" s="35">
        <v>115000</v>
      </c>
      <c r="F134" s="36">
        <f t="shared" si="3"/>
        <v>100</v>
      </c>
    </row>
    <row r="135" spans="1:6" ht="180" customHeight="1" x14ac:dyDescent="0.2">
      <c r="A135" s="13" t="s">
        <v>167</v>
      </c>
      <c r="B135" s="2" t="s">
        <v>79</v>
      </c>
      <c r="C135" s="2" t="s">
        <v>166</v>
      </c>
      <c r="D135" s="35">
        <v>10700</v>
      </c>
      <c r="E135" s="35">
        <v>10700</v>
      </c>
      <c r="F135" s="36">
        <f t="shared" si="3"/>
        <v>100</v>
      </c>
    </row>
    <row r="136" spans="1:6" ht="51" x14ac:dyDescent="0.2">
      <c r="A136" s="13" t="s">
        <v>169</v>
      </c>
      <c r="B136" s="2" t="s">
        <v>79</v>
      </c>
      <c r="C136" s="2" t="s">
        <v>168</v>
      </c>
      <c r="D136" s="35">
        <v>12298600</v>
      </c>
      <c r="E136" s="35">
        <v>12298600</v>
      </c>
      <c r="F136" s="36">
        <f t="shared" si="3"/>
        <v>100</v>
      </c>
    </row>
    <row r="137" spans="1:6" ht="80.25" customHeight="1" x14ac:dyDescent="0.2">
      <c r="A137" s="13" t="s">
        <v>171</v>
      </c>
      <c r="B137" s="2" t="s">
        <v>79</v>
      </c>
      <c r="C137" s="2" t="s">
        <v>170</v>
      </c>
      <c r="D137" s="35">
        <v>2254000</v>
      </c>
      <c r="E137" s="35">
        <v>2254000</v>
      </c>
      <c r="F137" s="36">
        <f t="shared" si="3"/>
        <v>100</v>
      </c>
    </row>
    <row r="138" spans="1:6" ht="63.75" x14ac:dyDescent="0.2">
      <c r="A138" s="13" t="s">
        <v>173</v>
      </c>
      <c r="B138" s="2" t="s">
        <v>79</v>
      </c>
      <c r="C138" s="2" t="s">
        <v>172</v>
      </c>
      <c r="D138" s="35">
        <v>1922648</v>
      </c>
      <c r="E138" s="35">
        <v>1922648</v>
      </c>
      <c r="F138" s="36">
        <f t="shared" si="3"/>
        <v>100</v>
      </c>
    </row>
    <row r="139" spans="1:6" ht="25.5" x14ac:dyDescent="0.2">
      <c r="A139" s="13" t="s">
        <v>175</v>
      </c>
      <c r="B139" s="2" t="s">
        <v>79</v>
      </c>
      <c r="C139" s="2" t="s">
        <v>174</v>
      </c>
      <c r="D139" s="35">
        <v>396000</v>
      </c>
      <c r="E139" s="35">
        <v>395520.88</v>
      </c>
      <c r="F139" s="36">
        <f t="shared" si="3"/>
        <v>99.879010101010095</v>
      </c>
    </row>
    <row r="140" spans="1:6" ht="63.75" x14ac:dyDescent="0.2">
      <c r="A140" s="13" t="s">
        <v>63</v>
      </c>
      <c r="B140" s="2" t="s">
        <v>79</v>
      </c>
      <c r="C140" s="2" t="s">
        <v>176</v>
      </c>
      <c r="D140" s="35">
        <v>23342329.870000001</v>
      </c>
      <c r="E140" s="35">
        <v>23342329.870000001</v>
      </c>
      <c r="F140" s="36">
        <f t="shared" si="3"/>
        <v>100</v>
      </c>
    </row>
    <row r="141" spans="1:6" ht="51" x14ac:dyDescent="0.2">
      <c r="A141" s="13" t="s">
        <v>178</v>
      </c>
      <c r="B141" s="2" t="s">
        <v>79</v>
      </c>
      <c r="C141" s="2" t="s">
        <v>177</v>
      </c>
      <c r="D141" s="35">
        <v>8800</v>
      </c>
      <c r="E141" s="35">
        <v>8800</v>
      </c>
      <c r="F141" s="36">
        <f t="shared" si="3"/>
        <v>100</v>
      </c>
    </row>
    <row r="142" spans="1:6" ht="89.25" x14ac:dyDescent="0.2">
      <c r="A142" s="13" t="s">
        <v>180</v>
      </c>
      <c r="B142" s="2" t="s">
        <v>79</v>
      </c>
      <c r="C142" s="2" t="s">
        <v>179</v>
      </c>
      <c r="D142" s="35">
        <v>41360</v>
      </c>
      <c r="E142" s="35">
        <v>41360</v>
      </c>
      <c r="F142" s="36">
        <f t="shared" si="3"/>
        <v>100</v>
      </c>
    </row>
    <row r="143" spans="1:6" ht="91.5" customHeight="1" x14ac:dyDescent="0.2">
      <c r="A143" s="13" t="s">
        <v>182</v>
      </c>
      <c r="B143" s="2" t="s">
        <v>79</v>
      </c>
      <c r="C143" s="2" t="s">
        <v>181</v>
      </c>
      <c r="D143" s="35">
        <v>43200</v>
      </c>
      <c r="E143" s="35">
        <v>43200</v>
      </c>
      <c r="F143" s="36">
        <f t="shared" si="3"/>
        <v>100</v>
      </c>
    </row>
    <row r="144" spans="1:6" ht="102" x14ac:dyDescent="0.2">
      <c r="A144" s="13" t="s">
        <v>184</v>
      </c>
      <c r="B144" s="2" t="s">
        <v>79</v>
      </c>
      <c r="C144" s="2" t="s">
        <v>183</v>
      </c>
      <c r="D144" s="35">
        <v>57155</v>
      </c>
      <c r="E144" s="35">
        <v>57155</v>
      </c>
      <c r="F144" s="36">
        <f t="shared" si="3"/>
        <v>100</v>
      </c>
    </row>
    <row r="145" spans="1:7" ht="51.75" customHeight="1" x14ac:dyDescent="0.2">
      <c r="A145" s="13" t="s">
        <v>188</v>
      </c>
      <c r="B145" s="2" t="s">
        <v>79</v>
      </c>
      <c r="C145" s="2" t="s">
        <v>187</v>
      </c>
      <c r="D145" s="35">
        <v>6746295</v>
      </c>
      <c r="E145" s="35">
        <v>7776464.9800000004</v>
      </c>
      <c r="F145" s="36">
        <f t="shared" si="3"/>
        <v>115.27015910214422</v>
      </c>
    </row>
    <row r="146" spans="1:7" ht="51" x14ac:dyDescent="0.2">
      <c r="A146" s="13" t="s">
        <v>64</v>
      </c>
      <c r="B146" s="2" t="s">
        <v>79</v>
      </c>
      <c r="C146" s="2" t="s">
        <v>186</v>
      </c>
      <c r="D146" s="35">
        <v>0</v>
      </c>
      <c r="E146" s="35">
        <v>-2234773.44</v>
      </c>
      <c r="F146" s="36"/>
    </row>
    <row r="147" spans="1:7" ht="25.5" x14ac:dyDescent="0.2">
      <c r="A147" s="14" t="s">
        <v>65</v>
      </c>
      <c r="B147" s="23">
        <v>900</v>
      </c>
      <c r="C147" s="23"/>
      <c r="D147" s="37">
        <f>D148+D149+D150+D151+D152+D153+D154+D155+D156</f>
        <v>33334888</v>
      </c>
      <c r="E147" s="37">
        <f>E148+E149+E150+E151+E152+E153+E154+E155+E156</f>
        <v>22188020.219999999</v>
      </c>
      <c r="F147" s="32">
        <f>E147/D147*100</f>
        <v>66.560956257000171</v>
      </c>
    </row>
    <row r="148" spans="1:7" ht="25.5" x14ac:dyDescent="0.2">
      <c r="A148" s="13" t="s">
        <v>66</v>
      </c>
      <c r="B148" s="2">
        <v>900</v>
      </c>
      <c r="C148" s="2" t="s">
        <v>234</v>
      </c>
      <c r="D148" s="35">
        <v>0</v>
      </c>
      <c r="E148" s="35">
        <v>4000</v>
      </c>
      <c r="F148" s="36"/>
    </row>
    <row r="149" spans="1:7" ht="80.25" customHeight="1" x14ac:dyDescent="0.2">
      <c r="A149" s="13" t="s">
        <v>67</v>
      </c>
      <c r="B149" s="2">
        <v>900</v>
      </c>
      <c r="C149" s="2" t="s">
        <v>235</v>
      </c>
      <c r="D149" s="35">
        <v>7300000</v>
      </c>
      <c r="E149" s="35">
        <v>6653157.8499999996</v>
      </c>
      <c r="F149" s="36">
        <f>E149/D149*100</f>
        <v>91.139148630136972</v>
      </c>
      <c r="G149" s="28"/>
    </row>
    <row r="150" spans="1:7" ht="76.5" x14ac:dyDescent="0.2">
      <c r="A150" s="13" t="s">
        <v>68</v>
      </c>
      <c r="B150" s="2">
        <v>900</v>
      </c>
      <c r="C150" s="2" t="s">
        <v>236</v>
      </c>
      <c r="D150" s="35">
        <v>6229088</v>
      </c>
      <c r="E150" s="35">
        <v>6452630.7699999996</v>
      </c>
      <c r="F150" s="36">
        <f>E150/D150*100</f>
        <v>103.58869179565291</v>
      </c>
    </row>
    <row r="151" spans="1:7" ht="89.25" x14ac:dyDescent="0.2">
      <c r="A151" s="13" t="s">
        <v>245</v>
      </c>
      <c r="B151" s="2" t="s">
        <v>239</v>
      </c>
      <c r="C151" s="2" t="s">
        <v>246</v>
      </c>
      <c r="D151" s="35">
        <v>0</v>
      </c>
      <c r="E151" s="35">
        <v>121704.87</v>
      </c>
      <c r="F151" s="36"/>
    </row>
    <row r="152" spans="1:7" ht="102" x14ac:dyDescent="0.2">
      <c r="A152" s="13" t="s">
        <v>69</v>
      </c>
      <c r="B152" s="2">
        <v>900</v>
      </c>
      <c r="C152" s="2" t="s">
        <v>237</v>
      </c>
      <c r="D152" s="35">
        <v>12045800</v>
      </c>
      <c r="E152" s="35">
        <v>2091286.69</v>
      </c>
      <c r="F152" s="36">
        <f>E152/D152*100</f>
        <v>17.361127446910956</v>
      </c>
    </row>
    <row r="153" spans="1:7" ht="51" x14ac:dyDescent="0.2">
      <c r="A153" s="13" t="s">
        <v>70</v>
      </c>
      <c r="B153" s="2">
        <v>900</v>
      </c>
      <c r="C153" s="2" t="s">
        <v>238</v>
      </c>
      <c r="D153" s="35">
        <v>7300000</v>
      </c>
      <c r="E153" s="35">
        <v>6445844.0300000003</v>
      </c>
      <c r="F153" s="36">
        <f>E153/D153*100</f>
        <v>88.299233287671242</v>
      </c>
    </row>
    <row r="154" spans="1:7" ht="38.25" x14ac:dyDescent="0.2">
      <c r="A154" s="13" t="s">
        <v>33</v>
      </c>
      <c r="B154" s="2">
        <v>900</v>
      </c>
      <c r="C154" s="2" t="s">
        <v>203</v>
      </c>
      <c r="D154" s="35">
        <v>60000</v>
      </c>
      <c r="E154" s="35">
        <v>19800</v>
      </c>
      <c r="F154" s="36">
        <f>E154/D154*100</f>
        <v>33</v>
      </c>
    </row>
    <row r="155" spans="1:7" ht="25.5" x14ac:dyDescent="0.2">
      <c r="A155" s="13" t="s">
        <v>71</v>
      </c>
      <c r="B155" s="2">
        <v>900</v>
      </c>
      <c r="C155" s="2" t="s">
        <v>243</v>
      </c>
      <c r="D155" s="35">
        <v>0</v>
      </c>
      <c r="E155" s="35">
        <v>-403.99</v>
      </c>
      <c r="F155" s="36"/>
    </row>
    <row r="156" spans="1:7" ht="25.5" x14ac:dyDescent="0.2">
      <c r="A156" s="13" t="s">
        <v>72</v>
      </c>
      <c r="B156" s="2">
        <v>900</v>
      </c>
      <c r="C156" s="2" t="s">
        <v>185</v>
      </c>
      <c r="D156" s="35">
        <v>400000</v>
      </c>
      <c r="E156" s="35">
        <v>400000</v>
      </c>
      <c r="F156" s="36">
        <f>E156/D156*100</f>
        <v>100</v>
      </c>
    </row>
    <row r="157" spans="1:7" ht="25.5" x14ac:dyDescent="0.2">
      <c r="A157" s="14" t="s">
        <v>253</v>
      </c>
      <c r="B157" s="23" t="s">
        <v>250</v>
      </c>
      <c r="C157" s="2"/>
      <c r="D157" s="37">
        <f>D158+D159</f>
        <v>0</v>
      </c>
      <c r="E157" s="37">
        <f>E158+E159</f>
        <v>3246712.0700000003</v>
      </c>
      <c r="F157" s="36"/>
    </row>
    <row r="158" spans="1:7" ht="89.25" x14ac:dyDescent="0.2">
      <c r="A158" s="13" t="s">
        <v>67</v>
      </c>
      <c r="B158" s="2" t="s">
        <v>250</v>
      </c>
      <c r="C158" s="2" t="s">
        <v>251</v>
      </c>
      <c r="D158" s="35">
        <v>0</v>
      </c>
      <c r="E158" s="35">
        <v>1904666.99</v>
      </c>
      <c r="F158" s="36"/>
    </row>
    <row r="159" spans="1:7" ht="51" x14ac:dyDescent="0.2">
      <c r="A159" s="13" t="s">
        <v>70</v>
      </c>
      <c r="B159" s="2" t="s">
        <v>250</v>
      </c>
      <c r="C159" s="2" t="s">
        <v>252</v>
      </c>
      <c r="D159" s="35">
        <v>0</v>
      </c>
      <c r="E159" s="35">
        <v>1342045.08</v>
      </c>
      <c r="F159" s="36"/>
    </row>
    <row r="160" spans="1:7" ht="51" x14ac:dyDescent="0.2">
      <c r="A160" s="14" t="s">
        <v>73</v>
      </c>
      <c r="B160" s="23">
        <v>948</v>
      </c>
      <c r="C160" s="23"/>
      <c r="D160" s="37">
        <f>D161</f>
        <v>0</v>
      </c>
      <c r="E160" s="37">
        <f>E161</f>
        <v>22295.27</v>
      </c>
      <c r="F160" s="32"/>
    </row>
    <row r="161" spans="1:6" ht="25.5" x14ac:dyDescent="0.2">
      <c r="A161" s="13" t="s">
        <v>54</v>
      </c>
      <c r="B161" s="2">
        <v>948</v>
      </c>
      <c r="C161" s="2" t="s">
        <v>247</v>
      </c>
      <c r="D161" s="35">
        <v>0</v>
      </c>
      <c r="E161" s="35">
        <v>22295.27</v>
      </c>
      <c r="F161" s="36"/>
    </row>
  </sheetData>
  <mergeCells count="54">
    <mergeCell ref="B45:B46"/>
    <mergeCell ref="D1:F1"/>
    <mergeCell ref="D2:F2"/>
    <mergeCell ref="A5:F5"/>
    <mergeCell ref="A6:F6"/>
    <mergeCell ref="D8:D9"/>
    <mergeCell ref="E8:E9"/>
    <mergeCell ref="F8:F9"/>
    <mergeCell ref="C14:C16"/>
    <mergeCell ref="C42:C44"/>
    <mergeCell ref="D42:D44"/>
    <mergeCell ref="E42:E44"/>
    <mergeCell ref="F42:F44"/>
    <mergeCell ref="B39:B40"/>
    <mergeCell ref="C39:C40"/>
    <mergeCell ref="D39:D40"/>
    <mergeCell ref="E39:E40"/>
    <mergeCell ref="B42:B44"/>
    <mergeCell ref="B36:B38"/>
    <mergeCell ref="C36:C38"/>
    <mergeCell ref="D36:D38"/>
    <mergeCell ref="E36:E38"/>
    <mergeCell ref="F36:F38"/>
    <mergeCell ref="C45:C46"/>
    <mergeCell ref="D45:D46"/>
    <mergeCell ref="E45:E46"/>
    <mergeCell ref="F45:F46"/>
    <mergeCell ref="F39:F40"/>
    <mergeCell ref="F20:F21"/>
    <mergeCell ref="B22:B23"/>
    <mergeCell ref="C22:C23"/>
    <mergeCell ref="D22:D23"/>
    <mergeCell ref="E22:E23"/>
    <mergeCell ref="F22:F23"/>
    <mergeCell ref="B20:B21"/>
    <mergeCell ref="C20:C21"/>
    <mergeCell ref="D20:D21"/>
    <mergeCell ref="E20:E21"/>
    <mergeCell ref="F12:F13"/>
    <mergeCell ref="B14:B16"/>
    <mergeCell ref="D14:D16"/>
    <mergeCell ref="E14:E16"/>
    <mergeCell ref="F14:F16"/>
    <mergeCell ref="B17:B19"/>
    <mergeCell ref="D17:D19"/>
    <mergeCell ref="E17:E19"/>
    <mergeCell ref="F17:F19"/>
    <mergeCell ref="C17:C19"/>
    <mergeCell ref="A8:A9"/>
    <mergeCell ref="B8:C8"/>
    <mergeCell ref="B12:B13"/>
    <mergeCell ref="C12:C13"/>
    <mergeCell ref="D12:D13"/>
    <mergeCell ref="E12:E13"/>
  </mergeCells>
  <phoneticPr fontId="0" type="noConversion"/>
  <pageMargins left="1.1023622047244095" right="0.11811023622047245" top="0.35433070866141736" bottom="0.15748031496062992" header="0.31496062992125984" footer="0.31496062992125984"/>
  <pageSetup paperSize="9" scale="77" orientation="portrait" r:id="rId1"/>
  <headerFooter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Лист1!Заголовки_для_печати</vt:lpstr>
    </vt:vector>
  </TitlesOfParts>
  <Company>комитет финансов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Антонова Марина Николаевна</dc:creator>
  <cp:lastModifiedBy>User</cp:lastModifiedBy>
  <cp:lastPrinted>2016-03-28T12:45:20Z</cp:lastPrinted>
  <dcterms:created xsi:type="dcterms:W3CDTF">2016-02-16T06:31:04Z</dcterms:created>
  <dcterms:modified xsi:type="dcterms:W3CDTF">2016-06-01T09:02:51Z</dcterms:modified>
</cp:coreProperties>
</file>