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520" windowHeight="11760"/>
  </bookViews>
  <sheets>
    <sheet name="правки" sheetId="4" r:id="rId1"/>
    <sheet name="Лист2" sheetId="2" r:id="rId2"/>
    <sheet name="Лист3" sheetId="3" r:id="rId3"/>
  </sheets>
  <definedNames>
    <definedName name="_dst231097" localSheetId="0">правки!$B$23</definedName>
    <definedName name="_dst231109" localSheetId="0">правки!$B$27</definedName>
    <definedName name="_dst235073" localSheetId="0">правки!#REF!</definedName>
    <definedName name="_xlnm.Print_Titles" localSheetId="0">правки!$5:$6</definedName>
    <definedName name="_xlnm.Print_Area" localSheetId="0">правки!$A$1:$E$146</definedName>
  </definedNames>
  <calcPr calcId="125725"/>
</workbook>
</file>

<file path=xl/calcChain.xml><?xml version="1.0" encoding="utf-8"?>
<calcChain xmlns="http://schemas.openxmlformats.org/spreadsheetml/2006/main">
  <c r="E127" i="4"/>
  <c r="D127"/>
  <c r="C127"/>
  <c r="C89"/>
  <c r="C145"/>
  <c r="C92"/>
  <c r="C51"/>
  <c r="D67"/>
  <c r="E67"/>
  <c r="C67"/>
  <c r="E104"/>
  <c r="D104"/>
  <c r="C104"/>
  <c r="E92"/>
  <c r="D92"/>
  <c r="E89"/>
  <c r="E88" s="1"/>
  <c r="E87" s="1"/>
  <c r="D89"/>
  <c r="D88" s="1"/>
  <c r="D87" s="1"/>
  <c r="C84"/>
  <c r="E63"/>
  <c r="D63"/>
  <c r="C63"/>
  <c r="E60"/>
  <c r="D60"/>
  <c r="C60"/>
  <c r="C59" s="1"/>
  <c r="E59"/>
  <c r="E55"/>
  <c r="E54" s="1"/>
  <c r="D55"/>
  <c r="D54" s="1"/>
  <c r="C55"/>
  <c r="C54" s="1"/>
  <c r="E51"/>
  <c r="D51"/>
  <c r="E49"/>
  <c r="D49"/>
  <c r="C49"/>
  <c r="E45"/>
  <c r="D45"/>
  <c r="D44" s="1"/>
  <c r="C45"/>
  <c r="E44"/>
  <c r="E40"/>
  <c r="D40"/>
  <c r="C40"/>
  <c r="E37"/>
  <c r="D37"/>
  <c r="C37"/>
  <c r="E33"/>
  <c r="D33"/>
  <c r="C33"/>
  <c r="E30"/>
  <c r="D30"/>
  <c r="C30"/>
  <c r="E22"/>
  <c r="E21" s="1"/>
  <c r="D22"/>
  <c r="C22"/>
  <c r="C21" s="1"/>
  <c r="D21"/>
  <c r="E16"/>
  <c r="D16"/>
  <c r="C16"/>
  <c r="E10"/>
  <c r="D10"/>
  <c r="C10"/>
  <c r="C9" s="1"/>
  <c r="E9"/>
  <c r="D9"/>
  <c r="D59" l="1"/>
  <c r="D8" s="1"/>
  <c r="D7" s="1"/>
  <c r="C44"/>
  <c r="C8"/>
  <c r="C88"/>
  <c r="C87" s="1"/>
  <c r="C7" s="1"/>
  <c r="E8"/>
  <c r="E7" s="1"/>
</calcChain>
</file>

<file path=xl/sharedStrings.xml><?xml version="1.0" encoding="utf-8"?>
<sst xmlns="http://schemas.openxmlformats.org/spreadsheetml/2006/main" count="294" uniqueCount="288">
  <si>
    <t>Код бюджетной классификации Российской Федерации</t>
  </si>
  <si>
    <t>Наименование доходов</t>
  </si>
  <si>
    <t>ДОХОДЫ,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</si>
  <si>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</si>
  <si>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</si>
  <si>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</si>
  <si>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</si>
  <si>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</si>
  <si>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</si>
  <si>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</si>
  <si>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</si>
  <si>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</si>
  <si>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</si>
  <si>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 налоговые периоды, истекшие до  1января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</si>
  <si>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</si>
  <si>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</si>
  <si>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пошлина  по делам, рассматриваемым 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</si>
  <si>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</si>
  <si>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</si>
  <si>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</si>
  <si>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</si>
  <si>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</si>
  <si>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</si>
  <si>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</si>
  <si>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</si>
  <si>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</si>
  <si>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</si>
  <si>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</si>
  <si>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</si>
  <si>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</si>
  <si>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</si>
  <si>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</si>
  <si>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</si>
  <si>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</si>
  <si>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Субвенции  бюджетам субъектов  Российской Федерации и муниципальных образований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</si>
  <si>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</si>
  <si>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</si>
  <si>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</si>
  <si>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</si>
  <si>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</si>
  <si>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</si>
  <si>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Субсидии  бюджетам субъектов  Российской Федерации и муниципальных образований (межбюджетные субсидии)</t>
  </si>
  <si>
    <t xml:space="preserve">                                                                     </t>
  </si>
  <si>
    <t>Субвенция на компенсацию родительской платы 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</si>
  <si>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</si>
  <si>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</si>
  <si>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Налог, взимаемый в связи с применением упрощенной системы налогообложения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</si>
  <si>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</si>
  <si>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</si>
  <si>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</si>
  <si>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</si>
  <si>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</si>
  <si>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Субвенция на единовременную выплату лицам из числа детей - сирот и детей, оставшихся без попечения родителей,   на ремонт находящихся в их собственности жилых помещений, расположенных на территории Новгородской области</t>
  </si>
  <si>
    <t>182 1 01 02000 01 0000 110</t>
  </si>
  <si>
    <t>000 1 00 00000 00 0000 000</t>
  </si>
  <si>
    <t>182 1 01 02010 01 0000 110</t>
  </si>
  <si>
    <t>182 1 01 02020 01 0000 110</t>
  </si>
  <si>
    <t>182 1 01 02030 01 0000 110</t>
  </si>
  <si>
    <t>182 1 01 02040 01 0000 110</t>
  </si>
  <si>
    <t>100 1 03 00000 00 0000 000</t>
  </si>
  <si>
    <t>182 1 05 00000 00 0000 000</t>
  </si>
  <si>
    <t>182 1 05 01000 00 0000 110</t>
  </si>
  <si>
    <t>182 1 05 02000 02 0000 110</t>
  </si>
  <si>
    <t>182 1 05 02010 02 0000 110</t>
  </si>
  <si>
    <t>182 1 05 02020 02 0000 110</t>
  </si>
  <si>
    <t>182 1 05 03000 01 0000 110</t>
  </si>
  <si>
    <t>182 1 05 04000 02 0000 110</t>
  </si>
  <si>
    <t>182 1 08 03000 01 0000 110</t>
  </si>
  <si>
    <t>900 1 11 00000 00 0000 000</t>
  </si>
  <si>
    <t>900 1 11 05000 00 0000 120</t>
  </si>
  <si>
    <t>900 1 11 05013 05 0000 120</t>
  </si>
  <si>
    <t>900 1 11 05013 13 0000 120</t>
  </si>
  <si>
    <t>900 1 11 07000 00 0000 120</t>
  </si>
  <si>
    <t>900 1 11 07015 05 0000 120</t>
  </si>
  <si>
    <t>900 1 11 09000 00 0000 120</t>
  </si>
  <si>
    <t>900 1 11 09045 05 0000 120</t>
  </si>
  <si>
    <t>048 1 12 00000 00 0000 000</t>
  </si>
  <si>
    <t>048 1 12 01000 01 0000 120</t>
  </si>
  <si>
    <t>900 114 00000 00 0000 000</t>
  </si>
  <si>
    <t>900 1 14 02000 00 0000 000</t>
  </si>
  <si>
    <t>900 1 14 02052 05 0000 410</t>
  </si>
  <si>
    <t>900 1 14 06000 00 0000 430</t>
  </si>
  <si>
    <t>900 1 14 06013 05 0000 430</t>
  </si>
  <si>
    <t>900 1 14 06013 13 0000 430</t>
  </si>
  <si>
    <t>000 1 16 00000 00 0000 000</t>
  </si>
  <si>
    <t>892 2 02 10000 00 0000 150</t>
  </si>
  <si>
    <t>892 2 02 15001 05 0000 150</t>
  </si>
  <si>
    <t>892 2 02 20000 00 0000 150</t>
  </si>
  <si>
    <t>892 2 02 29999 05 7151 150</t>
  </si>
  <si>
    <t>892 2 02 29999 05 7208 150</t>
  </si>
  <si>
    <t>892 2 02 29999 05 7212 150</t>
  </si>
  <si>
    <t>892 2 02 29999 05 7230 150</t>
  </si>
  <si>
    <t>892 2 02 30000 00 0000 150</t>
  </si>
  <si>
    <t>892 2 02 30021 05 0000 150</t>
  </si>
  <si>
    <t>892 2 02 30024 05 7004 150</t>
  </si>
  <si>
    <t>892 2 02 30024 05 7006 150</t>
  </si>
  <si>
    <t>892 2 02 30024 05 7010 150</t>
  </si>
  <si>
    <t>892 2 02 30024 05 7028 150</t>
  </si>
  <si>
    <t>892 2 02 30024 05 7050 150</t>
  </si>
  <si>
    <t>892 2 02 30024 05 7057 150</t>
  </si>
  <si>
    <t>892 2 02 30024 05 7060 150</t>
  </si>
  <si>
    <t>892 2 02 30024 05 7065 150</t>
  </si>
  <si>
    <t>892 2 02 30024 05 7071 150</t>
  </si>
  <si>
    <t>892 2 02 30024 05 7072 150</t>
  </si>
  <si>
    <t>892 2 02 30027 05 0000 150</t>
  </si>
  <si>
    <t>892 2 02 30029 05 0000 150</t>
  </si>
  <si>
    <t>892 2 02 35082 05 0000 150</t>
  </si>
  <si>
    <t>892 2 02 35118 05 0000 150</t>
  </si>
  <si>
    <t>892 2 02 35120 05 0000 150</t>
  </si>
  <si>
    <t>892 2 02 35930 05 0000 150</t>
  </si>
  <si>
    <t>892 2 02 40000 00 0000 150</t>
  </si>
  <si>
    <t>892 2 02 40014 05 0000 150</t>
  </si>
  <si>
    <t>100 1 03 02231 01 0000 110</t>
  </si>
  <si>
    <t>100 1 03 02241 01 0000 110</t>
  </si>
  <si>
    <t>100 1 03 02251 01 0000 110</t>
  </si>
  <si>
    <t>100 1 03 02261 01 0000 110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</si>
  <si>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</si>
  <si>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</si>
  <si>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</si>
  <si>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</si>
  <si>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900 1 17 05050 05 0000 180</t>
  </si>
  <si>
    <t>Прочие неналоговые доходы бюджетов муниципальных районов</t>
  </si>
  <si>
    <t>900 1 17 00000 00 0000 000</t>
  </si>
  <si>
    <t>Прочие неналоговые доходы</t>
  </si>
  <si>
    <t>900 1 17 05000 00 0000 180</t>
  </si>
  <si>
    <t>2022 год      (рублей)</t>
  </si>
  <si>
    <t>878 1 16 11050 01 0000 140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</si>
  <si>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</si>
  <si>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900 1 11 05075 05 0000 120</t>
  </si>
  <si>
    <t>Доходы  от сдачи в аренду имущества, составляющего казну муниципальных районов (за исключением земельных участков)</t>
  </si>
  <si>
    <t>892 2 02 25497 05 0000 150</t>
  </si>
  <si>
    <t>892 2 02 30024 05 7002 150</t>
  </si>
  <si>
    <t>Иные межбюджетные трансферты на финансовое обеспечение деятельности центров образования цифрового и гуманитарного  профилей в общеобразовательных муниципальных организациях области</t>
  </si>
  <si>
    <t>900 1 14 06025 05 0000 430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</si>
  <si>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</si>
  <si>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Субсидия бюджету муниципального района на софинансирование расходных обязательств муниципальных образований области по предоставлению молодым семьям социальных выплат на приобретение жилого помещения или создания объекта индивидуального жилищного строительства </t>
  </si>
  <si>
    <t xml:space="preserve">Субсидия бюджету муниципального района на приобретение или изготовление бланков документов об образовании и (или) о квалификации 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</si>
  <si>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</si>
  <si>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</si>
  <si>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мер социальной поддержки обучающимся (обучавщимся до дня выпуска) муниципальных  образовательных организаций</t>
  </si>
  <si>
    <t>Субвенция на содержание штатных единиц, осуществляющих переданные отдельные государственные полномочия области</t>
  </si>
  <si>
    <t>Субвенция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</si>
  <si>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определению перечня должностных лиц органов местного самоуправления муниципальных районов,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</si>
  <si>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Субвенция на осуществление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</si>
  <si>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</si>
  <si>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Субвенция на обеспечение жилыми помещениями детей -сирот и детей, оставшихся без попечения родителей,  лиц из числа детей -сирот и детей, оставшихся без попечения родителей</t>
  </si>
  <si>
    <t>Субвенция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</si>
  <si>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</si>
  <si>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</si>
  <si>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2023 год      (рублей)</t>
  </si>
  <si>
    <t>188 1 16 10123 01 0000 140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</si>
  <si>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</si>
  <si>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846 1 16 10123 01 0000 140</t>
  </si>
  <si>
    <t>846 1 16 11050 01 0000 140</t>
  </si>
  <si>
    <t>917 1 16 01053 01 0000 140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</si>
  <si>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</si>
  <si>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</si>
  <si>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917 1 16 01063 01 0000 140</t>
  </si>
  <si>
    <t>917 1 16 01073 01 0000 140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</si>
  <si>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</si>
  <si>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</si>
  <si>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917 1 16 01133 01 0000 140</t>
  </si>
  <si>
    <t>917 1 16 01143 01 0000 140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</si>
  <si>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</si>
  <si>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917 1 16 01153 01 0000 140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</si>
  <si>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</si>
  <si>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917 1 16 01193 01 0000 140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</si>
  <si>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</si>
  <si>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917 1 16 01203 01 0000 140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</si>
  <si>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</si>
  <si>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892 2 02 25304 05 0000 150</t>
  </si>
  <si>
    <t>Субсидия бюджету муниципального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</si>
  <si>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892 2 02 35303 05 0000 150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</si>
  <si>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</t>
  </si>
  <si>
    <t>892 2 02 49999 05 7202 150</t>
  </si>
  <si>
    <t>892 2 02 49999 05 7137 150</t>
  </si>
  <si>
    <t>892 2 02 49999 05 7138 150</t>
  </si>
  <si>
    <t>892 2 02 49999 05 7233 150</t>
  </si>
  <si>
    <t>Иные межбюджетные трансферты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</si>
  <si>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Иные межбюджетные трансферты на финансовое обеспечение деятельности центров образования естественно-научной и технологической направленностей в муниципальных общеобразовательных организациях области, расположенных в сельской местности и малых городах</t>
  </si>
  <si>
    <t>892 2 02 00000 00 0000 000</t>
  </si>
  <si>
    <t>Безвозмездные поступления отдругих бюджето в бюджетной системы Российской Федерации</t>
  </si>
  <si>
    <t>Прогнозируемые поступления доходов в бюджет муниципального района на 2022 год и на плановый период 2023 - 2024 годов</t>
  </si>
  <si>
    <t>2024 год      (рублей)</t>
  </si>
  <si>
    <t>Субвенция бюджету муниципального района на обеспечение деятельности центров образования цифрового и гуманитарного профилей, центров образования естественно - научной и технологической направленностей в общеобразовательных муниципальных организациях области</t>
  </si>
  <si>
    <t>892 2 02 30024 05 7524 150</t>
  </si>
  <si>
    <t>Субвенция на осуществление отдельных государственных полномочий по организации деятельности по захоронению твердых коммунальных отходов в части разработки проектно-сметной документации на рекультивацию земельных участков, загрязненных в результате расположения на них объектов размещения отходов</t>
  </si>
  <si>
    <t>Иные межбюджетные трансферты на финансовое обеспечение функционирования новых мест в образовательных организациях для реализации дополнительных общеразвивающих программ всех направленностей</t>
  </si>
  <si>
    <t>182 1 01 02080 01 10001 10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</si>
  <si>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</si>
  <si>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</si>
  <si>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>Единый сельскохозяйственный налог (сумма платежа (перерасчеты, недоимка и задолженность) по соответствующему платежу, в том числе по отмененному)</t>
  </si>
  <si>
    <t>182 1 05 03010 01 2100 110</t>
  </si>
  <si>
    <t xml:space="preserve">Единый сельскохозяйственный налог (пени по соответствующему платежу)
</t>
  </si>
  <si>
    <t>182 1 05 03010 01 3000 110</t>
  </si>
  <si>
    <t xml:space="preserve">Единый сельскохозяйственный налог (суммы денежных взысканий (штрафов) по соот-ветствующему платежу согласно законодательству Российской Федерации)
</t>
  </si>
  <si>
    <t>182 1 05 04020 02 1000 110</t>
  </si>
  <si>
    <t>182 1 05 04020 02 2100 110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</si>
  <si>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</si>
  <si>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182 1 05 01011 01 1000 110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</si>
  <si>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</si>
  <si>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182 1 05 01011 01 2100 110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</si>
  <si>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</si>
  <si>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182 1 05 01011 01 3000 110</t>
  </si>
  <si>
    <t>Налог, взимаемый с налогоплательщиков, выбрав-ших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</si>
  <si>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182 1 05 01011 01 4000 110</t>
  </si>
  <si>
    <t>Налог, взимаемый с налогоплательщиков, выбравших в качестве объекта налогообложения доходы (прочие поступления)</t>
  </si>
  <si>
    <t>182 1 05 01021 01 1000 110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</si>
  <si>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</si>
  <si>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182 1 05 01021 01 2100 110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</si>
  <si>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</si>
  <si>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182 1 05 01021 01 3000 110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</si>
  <si>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</si>
  <si>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патент-ной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</si>
  <si>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182 1 08 03010 01 1050 110</t>
  </si>
  <si>
    <t xml:space="preserve">Государственная пошлина по делам, рассматривае-мым в судах общей юрисдикции, мировыми судьями (за исключением Верховного Суда Российской Федерации)
 (государственная пошлина, уплачиваемая при обращении в суды)
</t>
  </si>
  <si>
    <t>182 1 08 03010 01 1060 110</t>
  </si>
  <si>
    <t>182 1 08 03010 01 4000 110</t>
  </si>
  <si>
    <t xml:space="preserve">Государственная пошлина по делам, рассматривае-мым в судах общей юрисдикции, мировыми судьями (за исключением Верховного Суда Российской Федерации)
 (прочие поступления) 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</si>
  <si>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 (государственная пошлина, уплачиваемая на основании судебных актов по результатам рассмотрения дел по существу)
</t>
  </si>
  <si>
    <t>048 1 12 01010 01 6000 120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</si>
  <si>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</si>
  <si>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</si>
  <si>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</si>
  <si>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048 1 12 01041 01 6000 120
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</si>
  <si>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</si>
  <si>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т.11</t>
  </si>
  <si>
    <t>т.13</t>
  </si>
  <si>
    <t>т13</t>
  </si>
  <si>
    <t>т.14</t>
  </si>
  <si>
    <t>т.16</t>
  </si>
  <si>
    <t>т17</t>
  </si>
  <si>
    <t>т.8</t>
  </si>
  <si>
    <t>917 1 16 01083 01 0000 140</t>
  </si>
  <si>
    <t>917 1 16 01333 01 0000 140</t>
  </si>
  <si>
    <t>916 1 16 01053 01 0000 140</t>
  </si>
  <si>
    <t>917 1 16 01173 01 0000 140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</si>
  <si>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</si>
  <si>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</si>
  <si>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</si>
  <si>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892 2 02 49999 05 7238 150</t>
  </si>
  <si>
    <t xml:space="preserve">Иные межбюджетные трансферты на организацию бесплатной перевозки обучающихся общеобразовательных организаций </t>
  </si>
  <si>
    <t>Субсидия бюджету муниципального района на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</t>
  </si>
  <si>
    <t>892 2 02 25467 05 0000 150</t>
  </si>
  <si>
    <t>892 2 02 25513 05 0000 150</t>
  </si>
  <si>
    <t>Субсидия бюджету муниципального района на развитие сети учреждений культурно-досугового типа</t>
  </si>
  <si>
    <t>892 2 02 25519 05 0000 150</t>
  </si>
  <si>
    <t>Субсидия бюджету муниципального района на поддержку отрасли культуры</t>
  </si>
  <si>
    <t>Иные межбюджетные трансферты на частичную компенсацию дополнительных расходов на повышение оплаты труда работниковбюджетной сферы</t>
  </si>
  <si>
    <t>892 2 02 49999 05 7141 150</t>
  </si>
  <si>
    <t>892 2 02 49999 05 7234 150</t>
  </si>
  <si>
    <t>Иные межбюджетные трансферты на финансовое обеспечение функционирования целевой модели цифровой образовательной среды в рамках эксперимента по модернизации начального общего, основного общего и среднего общего образования в муниципальных общеобразовательных организациях области</t>
  </si>
  <si>
    <t>892 2 02 25750 05 0000 150</t>
  </si>
  <si>
    <t>Субсидия бюджету муниципального района на реализацию мероприятий по модернизации школьных систем образования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</si>
  <si>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</si>
  <si>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900 1 11 09080 05 0000 120</t>
  </si>
  <si>
    <t>892 2 02 49999 05 7619 150</t>
  </si>
  <si>
    <t>Иные межбюджетные трансферты на частичную компенсацию расходов, связанных с увеличением норматива финансирования питания отдельных категорий обучающихся в образовательных организациях, реализующих основную общеобразовательную программу дошкольного образования</t>
  </si>
  <si>
    <t>Субсидия бюджету муниципального района на реализацию местных инициатив в рамках приоритетного регионального проекта "Наш выбор"</t>
  </si>
  <si>
    <t>892 2 02 29999 05 7705 150</t>
  </si>
  <si>
    <t>900 2 07 05030 05 0000 150</t>
  </si>
  <si>
    <t>000 2 07 00000 00 0000 000</t>
  </si>
  <si>
    <t xml:space="preserve">Прочие безвозмездные поступления </t>
  </si>
  <si>
    <t>Прочие безвозмездные поступления в бюджеты муниципальных районов</t>
  </si>
  <si>
    <t>000 2 00 00000 00 0000 000</t>
  </si>
  <si>
    <t>892 2 02 30024 05 7066 150</t>
  </si>
  <si>
    <t>Субвенция на осуществление отдельных государственных полномочий в области увековечения памяти погибших при защите Отечества</t>
  </si>
  <si>
    <t>892 2 02 49999 05 7603 150</t>
  </si>
  <si>
    <t>892 2 02 49999 05 7622 150</t>
  </si>
  <si>
    <t>Иные межбюджетные трансферты на частичную компенсацию расходов, связанных с увеличением стоимости питания обучающихся в образовательных организациях, реализующих основную общеобразовательную программу дошкольного образования</t>
  </si>
  <si>
    <t>Иные межбюджетные трансферты бюджетам муниципальных образований Новгородской области, достигших установленных значений показателей индекса качества городской среды</t>
  </si>
  <si>
    <t>892 2 02 15002 05 0000 150</t>
  </si>
  <si>
    <t>Дотации бюджетам муниципальных районов на поддержку мер по обеспечению сбалансированности бюджетов</t>
  </si>
  <si>
    <t>892 2 02 49999 05 7621 150</t>
  </si>
  <si>
    <t>Иные межбюджетные трансферты бюджетам муниципальных районов, муниципальных округов, городских поселений и городского округа на финансовое обеспечение затрат по созданию и (или) содержанию мест (площадок) накопления твёрдых коммунальных отходов</t>
  </si>
  <si>
    <t>892 2 02 49999 05 7236 150</t>
  </si>
  <si>
    <t>Иные межбюджетные трансферты на реализацию муниципальных проектов, реализуемых в рамках кластеров</t>
  </si>
  <si>
    <t>892 2 02 30024 05 7265 150</t>
  </si>
  <si>
    <t>Субвенция на осуществление отдельных государственных полномочий по предоставлению дополнительных мер социальной поддержки отдельным категориям педагогических работников, трудоустроившихся в муниципальные образовательные организации, реализующие образовательные программы начального общего, основного общего, среднего общего образования, и осуществляющих трудовую деятельность на территории муниципального района, муниципального округа Новгородской области в 2022-2025 годах, на 2022 год</t>
  </si>
  <si>
    <t>892 2 02 49999 05 7704 150</t>
  </si>
  <si>
    <t xml:space="preserve">Иные межбюджетные трансферты в целях поощрения муниципальных образований,обеспечивших создание благоприятных условий для применения физическими лицами специального налогового режима "Налог на профессиональный доход" </t>
  </si>
  <si>
    <t>892 2 02 49999 05 7266 150</t>
  </si>
  <si>
    <t>Иные межбюджетные трансферты на создание условий для обеспечения жителей отдалённых и (или) труднодоступных населённых пунктов Новгородской области услугами торговли посредством мобильных торговых объектов, обеспечивающих доставку и реализацию товаров</t>
  </si>
  <si>
    <t>892 2 02 49999 05 7602 150</t>
  </si>
  <si>
    <t>Иные межбюджетные трансферты по итогам ежегодного рейтинга органов местного самоуправления муниципальных районов, муниципальных округов и городского округа Новгородской области по развитию предпринимательства, привлечению инвестиций и содействию развитию конкуренции в Новгородской области за 2020 год</t>
  </si>
  <si>
    <t>892 2 02 49999 05 7134 150</t>
  </si>
  <si>
    <t xml:space="preserve"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</t>
  </si>
  <si>
    <r>
      <rPr>
        <b/>
        <sz val="12"/>
        <color indexed="8"/>
        <rFont val="Times New Roman"/>
        <family val="1"/>
        <charset val="204"/>
      </rPr>
      <t xml:space="preserve">Приложение 1 </t>
    </r>
    <r>
      <rPr>
        <sz val="12"/>
        <color indexed="8"/>
        <rFont val="Times New Roman"/>
        <family val="1"/>
        <charset val="204"/>
      </rPr>
      <t xml:space="preserve"> 
 к  решению Думы Валдайского муниципального района "О бюджете Валдайского муниципального района на 2022 год и на плановый период 2023-2024 годов"(в редакции решения Думы Валдайского муниципального района от 27.10.2022 № 168)  
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</si>
</sst>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/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NumberFormat="1" applyFont="1" applyFill="1" applyBorder="1" applyAlignment="1">
      <alignment horizontal="justify" vertical="top" wrapText="1"/>
    </xf>
    <xf numFmtId="0" fontId="12" fillId="2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2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justify" vertical="top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2" fillId="0" borderId="1" xfId="0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top"/>
    </xf>
    <xf numFmtId="4" fontId="0" fillId="0" borderId="0" xfId="0" applyNumberForma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vertical="top"/>
    </xf>
    <xf numFmtId="9" fontId="0" fillId="2" borderId="0" xfId="0" applyNumberForma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4" fontId="0" fillId="2" borderId="0" xfId="0" applyNumberForma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4" fontId="15" fillId="2" borderId="0" xfId="0" applyNumberFormat="1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4" fontId="15" fillId="2" borderId="3" xfId="0" applyNumberFormat="1" applyFont="1" applyFill="1" applyBorder="1" applyAlignment="1">
      <alignment vertical="top"/>
    </xf>
    <xf numFmtId="0" fontId="2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top"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2" fillId="2" borderId="1" xfId="0" applyNumberFormat="1" applyFont="1" applyFill="1" applyBorder="1" applyAlignment="1">
      <alignment horizontal="justify" vertical="top"/>
    </xf>
    <xf numFmtId="0" fontId="1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4" fontId="0" fillId="0" borderId="3" xfId="0" applyNumberForma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6"/>
  <sheetViews>
    <sheetView tabSelected="1" zoomScaleNormal="100" workbookViewId="0">
      <selection activeCell="C1" sqref="C1:E1"/>
    </sheetView>
  </sheetViews>
  <sheetFormatPr defaultRowHeight="15"/>
  <cols>
    <col min="1" max="1" width="28.28515625" style="3" customWidth="1"/>
    <col min="2" max="2" width="68.42578125" style="15" customWidth="1"/>
    <col min="3" max="3" width="17.140625" style="2" customWidth="1"/>
    <col min="4" max="4" width="15.7109375" style="2" customWidth="1"/>
    <col min="5" max="5" width="16" style="2" customWidth="1"/>
    <col min="6" max="6" width="15" style="2" hidden="1" customWidth="1"/>
    <col min="7" max="8" width="16" style="2" customWidth="1"/>
    <col min="9" max="9" width="17.85546875" style="2" customWidth="1"/>
    <col min="10" max="10" width="14.7109375" style="2" customWidth="1"/>
    <col min="11" max="11" width="15.85546875" style="2" customWidth="1"/>
    <col min="12" max="16384" width="9.140625" style="2"/>
  </cols>
  <sheetData>
    <row r="1" spans="1:8" ht="115.5" customHeight="1">
      <c r="B1" s="13" t="s">
        <v>42</v>
      </c>
      <c r="C1" s="68" t="s">
        <v>287</v>
      </c>
      <c r="D1" s="68"/>
      <c r="E1" s="68"/>
    </row>
    <row r="3" spans="1:8" ht="37.5" customHeight="1">
      <c r="A3" s="69" t="s">
        <v>182</v>
      </c>
      <c r="B3" s="69"/>
      <c r="C3" s="69"/>
      <c r="D3" s="69"/>
      <c r="E3" s="69"/>
    </row>
    <row r="4" spans="1:8" ht="7.5" customHeight="1"/>
    <row r="5" spans="1:8" ht="47.25">
      <c r="A5" s="1" t="s">
        <v>0</v>
      </c>
      <c r="B5" s="14" t="s">
        <v>1</v>
      </c>
      <c r="C5" s="10" t="s">
        <v>125</v>
      </c>
      <c r="D5" s="10" t="s">
        <v>149</v>
      </c>
      <c r="E5" s="10" t="s">
        <v>183</v>
      </c>
      <c r="F5" s="4"/>
      <c r="G5" s="4"/>
      <c r="H5" s="4"/>
    </row>
    <row r="6" spans="1:8">
      <c r="A6" s="5">
        <v>1</v>
      </c>
      <c r="B6" s="6">
        <v>2</v>
      </c>
      <c r="C6" s="6">
        <v>3</v>
      </c>
      <c r="D6" s="6">
        <v>4</v>
      </c>
      <c r="E6" s="6">
        <v>5</v>
      </c>
      <c r="G6" s="4"/>
    </row>
    <row r="7" spans="1:8" ht="15.75">
      <c r="A7" s="7"/>
      <c r="B7" s="22" t="s">
        <v>2</v>
      </c>
      <c r="C7" s="8">
        <f>C8+C87</f>
        <v>730447742.47000003</v>
      </c>
      <c r="D7" s="8">
        <f>D8+D87</f>
        <v>571492055.32999992</v>
      </c>
      <c r="E7" s="8">
        <f>E8+E87</f>
        <v>546435841.57999992</v>
      </c>
      <c r="F7" s="4"/>
      <c r="G7" s="4"/>
      <c r="H7" s="4"/>
    </row>
    <row r="8" spans="1:8" ht="15.75">
      <c r="A8" s="11" t="s">
        <v>54</v>
      </c>
      <c r="B8" s="22" t="s">
        <v>3</v>
      </c>
      <c r="C8" s="47">
        <f>C9+C16+C21+C40+C44+C55+C59+C67+C84</f>
        <v>284123530.48000002</v>
      </c>
      <c r="D8" s="47">
        <f>D9+D16+D21+D40+D44+D54+D59+D67</f>
        <v>287770210</v>
      </c>
      <c r="E8" s="47">
        <f>E9+E16+E21+E40+E44+E54+E59+E67</f>
        <v>295976430</v>
      </c>
      <c r="F8" s="4"/>
      <c r="G8" s="4"/>
      <c r="H8" s="4"/>
    </row>
    <row r="9" spans="1:8" ht="15.75">
      <c r="A9" s="11" t="s">
        <v>53</v>
      </c>
      <c r="B9" s="23" t="s">
        <v>4</v>
      </c>
      <c r="C9" s="48">
        <f>C10</f>
        <v>188393100</v>
      </c>
      <c r="D9" s="48">
        <f>D10</f>
        <v>202724500</v>
      </c>
      <c r="E9" s="48">
        <f>E10</f>
        <v>199145100</v>
      </c>
      <c r="F9" s="4"/>
      <c r="G9" s="4"/>
      <c r="H9" s="4"/>
    </row>
    <row r="10" spans="1:8" ht="15.75">
      <c r="A10" s="11" t="s">
        <v>53</v>
      </c>
      <c r="B10" s="22" t="s">
        <v>5</v>
      </c>
      <c r="C10" s="48">
        <f>C11+C12+C13+C14+C15</f>
        <v>188393100</v>
      </c>
      <c r="D10" s="48">
        <f>D11+D12+D13+D14+D15</f>
        <v>202724500</v>
      </c>
      <c r="E10" s="48">
        <f>E11+E12+E13+E14+E15</f>
        <v>199145100</v>
      </c>
      <c r="F10" s="4"/>
      <c r="G10" s="4"/>
      <c r="H10" s="4"/>
    </row>
    <row r="11" spans="1:8" ht="51.75" customHeight="1">
      <c r="A11" s="10" t="s">
        <v>55</v>
      </c>
      <c r="B11" s="24" t="s">
        <v>6</v>
      </c>
      <c r="C11" s="49">
        <v>174155000</v>
      </c>
      <c r="D11" s="49">
        <v>187403300</v>
      </c>
      <c r="E11" s="49">
        <v>184094400</v>
      </c>
      <c r="F11" s="9"/>
      <c r="G11" s="9"/>
      <c r="H11" s="9"/>
    </row>
    <row r="12" spans="1:8" ht="69" customHeight="1">
      <c r="A12" s="10" t="s">
        <v>56</v>
      </c>
      <c r="B12" s="24" t="s">
        <v>7</v>
      </c>
      <c r="C12" s="49">
        <v>789900</v>
      </c>
      <c r="D12" s="49">
        <v>849900</v>
      </c>
      <c r="E12" s="49">
        <v>835000</v>
      </c>
      <c r="F12" s="9"/>
      <c r="G12" s="9"/>
      <c r="H12" s="9"/>
    </row>
    <row r="13" spans="1:8" ht="25.5">
      <c r="A13" s="10" t="s">
        <v>57</v>
      </c>
      <c r="B13" s="24" t="s">
        <v>8</v>
      </c>
      <c r="C13" s="49">
        <v>3042300</v>
      </c>
      <c r="D13" s="49">
        <v>3273700</v>
      </c>
      <c r="E13" s="49">
        <v>3215900</v>
      </c>
      <c r="F13" s="9"/>
      <c r="G13" s="9"/>
      <c r="H13" s="9"/>
    </row>
    <row r="14" spans="1:8" ht="63.75">
      <c r="A14" s="10" t="s">
        <v>58</v>
      </c>
      <c r="B14" s="24" t="s">
        <v>9</v>
      </c>
      <c r="C14" s="49">
        <v>573900</v>
      </c>
      <c r="D14" s="49">
        <v>617600</v>
      </c>
      <c r="E14" s="49">
        <v>606700</v>
      </c>
      <c r="F14" s="9"/>
      <c r="G14" s="9"/>
      <c r="H14" s="9"/>
    </row>
    <row r="15" spans="1:8" ht="51">
      <c r="A15" s="43" t="s">
        <v>188</v>
      </c>
      <c r="B15" s="24" t="s">
        <v>189</v>
      </c>
      <c r="C15" s="49">
        <v>9832000</v>
      </c>
      <c r="D15" s="49">
        <v>10580000</v>
      </c>
      <c r="E15" s="49">
        <v>10393100</v>
      </c>
      <c r="F15" s="9"/>
      <c r="G15" s="9"/>
      <c r="H15" s="9"/>
    </row>
    <row r="16" spans="1:8" ht="25.5">
      <c r="A16" s="11" t="s">
        <v>59</v>
      </c>
      <c r="B16" s="25" t="s">
        <v>10</v>
      </c>
      <c r="C16" s="47">
        <f>C17+C18+C19+C20</f>
        <v>6145120</v>
      </c>
      <c r="D16" s="47">
        <f>D17+D18+D19+D20</f>
        <v>6156910</v>
      </c>
      <c r="E16" s="47">
        <f>E17+E18+E19+E20</f>
        <v>6284630</v>
      </c>
      <c r="F16" s="4"/>
      <c r="G16" s="4"/>
      <c r="H16" s="4"/>
    </row>
    <row r="17" spans="1:17" ht="76.5">
      <c r="A17" s="10" t="s">
        <v>112</v>
      </c>
      <c r="B17" s="26" t="s">
        <v>116</v>
      </c>
      <c r="C17" s="49">
        <v>2778400</v>
      </c>
      <c r="D17" s="49">
        <v>2754590</v>
      </c>
      <c r="E17" s="49">
        <v>2767040</v>
      </c>
      <c r="F17" s="4"/>
      <c r="G17" s="4"/>
      <c r="H17" s="4"/>
    </row>
    <row r="18" spans="1:17" ht="78.75" customHeight="1">
      <c r="A18" s="10" t="s">
        <v>113</v>
      </c>
      <c r="B18" s="26" t="s">
        <v>117</v>
      </c>
      <c r="C18" s="49">
        <v>15380</v>
      </c>
      <c r="D18" s="49">
        <v>15430</v>
      </c>
      <c r="E18" s="49">
        <v>15990</v>
      </c>
      <c r="F18" s="4"/>
      <c r="G18" s="4"/>
      <c r="H18" s="4"/>
    </row>
    <row r="19" spans="1:17" ht="76.5">
      <c r="A19" s="10" t="s">
        <v>114</v>
      </c>
      <c r="B19" s="26" t="s">
        <v>118</v>
      </c>
      <c r="C19" s="49">
        <v>3699740</v>
      </c>
      <c r="D19" s="49">
        <v>3728230</v>
      </c>
      <c r="E19" s="49">
        <v>3856700</v>
      </c>
      <c r="F19" s="4"/>
      <c r="G19" s="4"/>
    </row>
    <row r="20" spans="1:17" ht="76.5">
      <c r="A20" s="10" t="s">
        <v>115</v>
      </c>
      <c r="B20" s="26" t="s">
        <v>119</v>
      </c>
      <c r="C20" s="49">
        <v>-348400</v>
      </c>
      <c r="D20" s="49">
        <v>-341340</v>
      </c>
      <c r="E20" s="49">
        <v>-355100</v>
      </c>
      <c r="F20" s="5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15.75">
      <c r="A21" s="11" t="s">
        <v>60</v>
      </c>
      <c r="B21" s="22" t="s">
        <v>11</v>
      </c>
      <c r="C21" s="48">
        <f>C30+C33+C37+C22</f>
        <v>54356000</v>
      </c>
      <c r="D21" s="48">
        <f>D30+D33+D37+D22</f>
        <v>61422700</v>
      </c>
      <c r="E21" s="48">
        <f>E30+E33+E37+E22</f>
        <v>72803000</v>
      </c>
      <c r="F21" s="57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7" ht="25.5">
      <c r="A22" s="11" t="s">
        <v>61</v>
      </c>
      <c r="B22" s="44" t="s">
        <v>46</v>
      </c>
      <c r="C22" s="48">
        <f>C23+C24+C25+C26+C27+C28+C29</f>
        <v>50097000</v>
      </c>
      <c r="D22" s="48">
        <f>D23+D24+D25+D26+D27+D28+D29</f>
        <v>56994700</v>
      </c>
      <c r="E22" s="48">
        <f>E23+E24+E25+E26+E27+E28+E29</f>
        <v>68198000</v>
      </c>
      <c r="F22" s="61"/>
      <c r="G22" s="56"/>
      <c r="H22" s="59"/>
      <c r="I22" s="45"/>
      <c r="J22" s="45"/>
      <c r="K22" s="45"/>
      <c r="L22" s="45"/>
      <c r="M22" s="56"/>
      <c r="N22" s="56"/>
      <c r="O22" s="56"/>
      <c r="P22" s="56"/>
      <c r="Q22" s="56"/>
    </row>
    <row r="23" spans="1:17" ht="43.5" customHeight="1">
      <c r="A23" s="43" t="s">
        <v>199</v>
      </c>
      <c r="B23" s="28" t="s">
        <v>200</v>
      </c>
      <c r="C23" s="37">
        <v>25388700</v>
      </c>
      <c r="D23" s="37">
        <v>28884400</v>
      </c>
      <c r="E23" s="37">
        <v>34562100</v>
      </c>
      <c r="F23" s="62"/>
      <c r="G23" s="58"/>
      <c r="H23" s="60"/>
      <c r="I23" s="45"/>
      <c r="J23" s="45"/>
      <c r="K23" s="45"/>
      <c r="L23" s="45"/>
      <c r="M23" s="56"/>
      <c r="N23" s="56"/>
      <c r="O23" s="56"/>
      <c r="P23" s="56"/>
      <c r="Q23" s="56"/>
    </row>
    <row r="24" spans="1:17" ht="24.75" customHeight="1">
      <c r="A24" s="43" t="s">
        <v>201</v>
      </c>
      <c r="B24" s="27" t="s">
        <v>202</v>
      </c>
      <c r="C24" s="37">
        <v>147900</v>
      </c>
      <c r="D24" s="37">
        <v>168260</v>
      </c>
      <c r="E24" s="37">
        <v>201340</v>
      </c>
      <c r="F24" s="61"/>
      <c r="G24" s="56"/>
      <c r="H24" s="59"/>
      <c r="I24" s="45"/>
      <c r="J24" s="45"/>
      <c r="K24" s="45"/>
      <c r="L24" s="45"/>
      <c r="M24" s="56"/>
      <c r="N24" s="56"/>
      <c r="O24" s="56"/>
      <c r="P24" s="56"/>
      <c r="Q24" s="56"/>
    </row>
    <row r="25" spans="1:17" ht="34.5" customHeight="1">
      <c r="A25" s="43" t="s">
        <v>203</v>
      </c>
      <c r="B25" s="27" t="s">
        <v>204</v>
      </c>
      <c r="C25" s="37">
        <v>1640</v>
      </c>
      <c r="D25" s="37">
        <v>1870</v>
      </c>
      <c r="E25" s="37">
        <v>2230</v>
      </c>
      <c r="F25" s="61"/>
      <c r="G25" s="56"/>
      <c r="H25" s="59"/>
      <c r="I25" s="45"/>
      <c r="J25" s="45"/>
      <c r="K25" s="45"/>
      <c r="L25" s="45"/>
      <c r="M25" s="56"/>
      <c r="N25" s="56"/>
      <c r="O25" s="56"/>
      <c r="P25" s="56"/>
      <c r="Q25" s="56"/>
    </row>
    <row r="26" spans="1:17" ht="24.75" customHeight="1">
      <c r="A26" s="43" t="s">
        <v>205</v>
      </c>
      <c r="B26" s="27" t="s">
        <v>206</v>
      </c>
      <c r="C26" s="37">
        <v>11260</v>
      </c>
      <c r="D26" s="37">
        <v>12810</v>
      </c>
      <c r="E26" s="37">
        <v>15330</v>
      </c>
      <c r="F26" s="61"/>
      <c r="G26" s="56"/>
      <c r="H26" s="59"/>
      <c r="I26" s="45"/>
      <c r="J26" s="45"/>
      <c r="K26" s="45"/>
      <c r="L26" s="45"/>
      <c r="M26" s="56"/>
      <c r="N26" s="56"/>
      <c r="O26" s="56"/>
      <c r="P26" s="56"/>
      <c r="Q26" s="56"/>
    </row>
    <row r="27" spans="1:17" ht="37.5" customHeight="1">
      <c r="A27" s="43" t="s">
        <v>207</v>
      </c>
      <c r="B27" s="27" t="s">
        <v>208</v>
      </c>
      <c r="C27" s="37">
        <v>24373650</v>
      </c>
      <c r="D27" s="37">
        <v>27729580</v>
      </c>
      <c r="E27" s="37">
        <v>33180300</v>
      </c>
      <c r="F27" s="61"/>
      <c r="G27" s="56"/>
      <c r="H27" s="59"/>
      <c r="I27" s="45"/>
      <c r="J27" s="45"/>
      <c r="K27" s="45"/>
      <c r="L27" s="45"/>
      <c r="M27" s="56"/>
      <c r="N27" s="56"/>
      <c r="O27" s="56"/>
      <c r="P27" s="56"/>
      <c r="Q27" s="56"/>
    </row>
    <row r="28" spans="1:17" ht="37.5" customHeight="1">
      <c r="A28" s="43" t="s">
        <v>209</v>
      </c>
      <c r="B28" s="27" t="s">
        <v>210</v>
      </c>
      <c r="C28" s="37">
        <v>171750</v>
      </c>
      <c r="D28" s="37">
        <v>195400</v>
      </c>
      <c r="E28" s="37">
        <v>233800</v>
      </c>
      <c r="F28" s="61"/>
      <c r="G28" s="56"/>
      <c r="H28" s="59"/>
      <c r="I28" s="45"/>
      <c r="J28" s="45"/>
      <c r="K28" s="45"/>
      <c r="L28" s="45"/>
      <c r="M28" s="56"/>
      <c r="N28" s="56"/>
      <c r="O28" s="56"/>
      <c r="P28" s="56"/>
      <c r="Q28" s="56"/>
    </row>
    <row r="29" spans="1:17" ht="53.25" customHeight="1">
      <c r="A29" s="43" t="s">
        <v>211</v>
      </c>
      <c r="B29" s="28" t="s">
        <v>212</v>
      </c>
      <c r="C29" s="37">
        <v>2100</v>
      </c>
      <c r="D29" s="37">
        <v>2380</v>
      </c>
      <c r="E29" s="37">
        <v>2900</v>
      </c>
      <c r="F29" s="61"/>
      <c r="G29" s="56"/>
      <c r="H29" s="59"/>
      <c r="I29" s="45"/>
      <c r="J29" s="45"/>
      <c r="K29" s="45"/>
      <c r="L29" s="45"/>
      <c r="M29" s="56"/>
      <c r="N29" s="56"/>
      <c r="O29" s="56"/>
      <c r="P29" s="56"/>
      <c r="Q29" s="56"/>
    </row>
    <row r="30" spans="1:17" ht="15.75" hidden="1">
      <c r="A30" s="11" t="s">
        <v>62</v>
      </c>
      <c r="B30" s="22" t="s">
        <v>12</v>
      </c>
      <c r="C30" s="48">
        <f>C31+C32</f>
        <v>0</v>
      </c>
      <c r="D30" s="48">
        <f>D31+D32</f>
        <v>0</v>
      </c>
      <c r="E30" s="48">
        <f>E31+E32</f>
        <v>0</v>
      </c>
      <c r="F30" s="62"/>
      <c r="G30" s="58"/>
      <c r="H30" s="59"/>
      <c r="I30" s="45"/>
      <c r="J30" s="45"/>
      <c r="K30" s="45"/>
      <c r="L30" s="45"/>
      <c r="M30" s="56"/>
      <c r="N30" s="56"/>
      <c r="O30" s="56"/>
      <c r="P30" s="56"/>
      <c r="Q30" s="56"/>
    </row>
    <row r="31" spans="1:17" ht="15.75" hidden="1">
      <c r="A31" s="10" t="s">
        <v>63</v>
      </c>
      <c r="B31" s="24" t="s">
        <v>12</v>
      </c>
      <c r="C31" s="49"/>
      <c r="D31" s="49"/>
      <c r="E31" s="49"/>
      <c r="F31" s="61"/>
      <c r="G31" s="56"/>
      <c r="H31" s="59"/>
      <c r="I31" s="45"/>
      <c r="J31" s="45"/>
      <c r="K31" s="45"/>
      <c r="L31" s="45"/>
      <c r="M31" s="56"/>
      <c r="N31" s="56"/>
      <c r="O31" s="56"/>
      <c r="P31" s="56"/>
      <c r="Q31" s="56"/>
    </row>
    <row r="32" spans="1:17" ht="25.5" hidden="1">
      <c r="A32" s="10" t="s">
        <v>64</v>
      </c>
      <c r="B32" s="24" t="s">
        <v>13</v>
      </c>
      <c r="C32" s="49"/>
      <c r="D32" s="49"/>
      <c r="E32" s="49"/>
      <c r="F32" s="61"/>
      <c r="G32" s="56"/>
      <c r="H32" s="59"/>
      <c r="I32" s="45"/>
      <c r="J32" s="45"/>
      <c r="K32" s="45"/>
      <c r="L32" s="45"/>
      <c r="M32" s="56"/>
      <c r="N32" s="56"/>
      <c r="O32" s="56"/>
      <c r="P32" s="56"/>
      <c r="Q32" s="56"/>
    </row>
    <row r="33" spans="1:17" ht="15.75">
      <c r="A33" s="11" t="s">
        <v>65</v>
      </c>
      <c r="B33" s="22" t="s">
        <v>14</v>
      </c>
      <c r="C33" s="48">
        <f>C34+C35+C36</f>
        <v>15000</v>
      </c>
      <c r="D33" s="48">
        <f>D34+D35+D36</f>
        <v>15000</v>
      </c>
      <c r="E33" s="48">
        <f>E34+E35+E36</f>
        <v>15000</v>
      </c>
      <c r="F33" s="62"/>
      <c r="G33" s="58"/>
      <c r="H33" s="60"/>
      <c r="I33" s="45"/>
      <c r="J33" s="45"/>
      <c r="K33" s="45"/>
      <c r="L33" s="45"/>
      <c r="M33" s="56"/>
      <c r="N33" s="56"/>
      <c r="O33" s="56"/>
      <c r="P33" s="56"/>
      <c r="Q33" s="56"/>
    </row>
    <row r="34" spans="1:17" ht="25.5">
      <c r="A34" s="10" t="s">
        <v>190</v>
      </c>
      <c r="B34" s="28" t="s">
        <v>191</v>
      </c>
      <c r="C34" s="49">
        <v>13320</v>
      </c>
      <c r="D34" s="49">
        <v>13320</v>
      </c>
      <c r="E34" s="49">
        <v>13320</v>
      </c>
      <c r="F34" s="57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15.75" customHeight="1">
      <c r="A35" s="43" t="s">
        <v>192</v>
      </c>
      <c r="B35" s="28" t="s">
        <v>193</v>
      </c>
      <c r="C35" s="49">
        <v>150</v>
      </c>
      <c r="D35" s="49">
        <v>150</v>
      </c>
      <c r="E35" s="49">
        <v>150</v>
      </c>
      <c r="F35" s="57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17" ht="29.25" customHeight="1">
      <c r="A36" s="43" t="s">
        <v>194</v>
      </c>
      <c r="B36" s="28" t="s">
        <v>195</v>
      </c>
      <c r="C36" s="49">
        <v>1530</v>
      </c>
      <c r="D36" s="49">
        <v>1530</v>
      </c>
      <c r="E36" s="49">
        <v>1530</v>
      </c>
    </row>
    <row r="37" spans="1:17" ht="15.75">
      <c r="A37" s="11" t="s">
        <v>66</v>
      </c>
      <c r="B37" s="22" t="s">
        <v>15</v>
      </c>
      <c r="C37" s="47">
        <f>C38+C39</f>
        <v>4244000</v>
      </c>
      <c r="D37" s="47">
        <f>D38+D39</f>
        <v>4413000</v>
      </c>
      <c r="E37" s="47">
        <f>E38+E39</f>
        <v>4590000</v>
      </c>
    </row>
    <row r="38" spans="1:17" ht="51">
      <c r="A38" s="10" t="s">
        <v>196</v>
      </c>
      <c r="B38" s="24" t="s">
        <v>213</v>
      </c>
      <c r="C38" s="50">
        <v>4241200</v>
      </c>
      <c r="D38" s="50">
        <v>4410100</v>
      </c>
      <c r="E38" s="50">
        <v>4586900</v>
      </c>
    </row>
    <row r="39" spans="1:17" ht="38.25">
      <c r="A39" s="43" t="s">
        <v>197</v>
      </c>
      <c r="B39" s="24" t="s">
        <v>198</v>
      </c>
      <c r="C39" s="50">
        <v>2800</v>
      </c>
      <c r="D39" s="50">
        <v>2900</v>
      </c>
      <c r="E39" s="50">
        <v>3100</v>
      </c>
    </row>
    <row r="40" spans="1:17" ht="25.5">
      <c r="A40" s="11" t="s">
        <v>67</v>
      </c>
      <c r="B40" s="22" t="s">
        <v>16</v>
      </c>
      <c r="C40" s="48">
        <f>C41+C42+C43</f>
        <v>2191000</v>
      </c>
      <c r="D40" s="48">
        <f>D41+D42+D43</f>
        <v>2131000</v>
      </c>
      <c r="E40" s="48">
        <f>E41+E42+E43</f>
        <v>2073000</v>
      </c>
    </row>
    <row r="41" spans="1:17" ht="42" customHeight="1">
      <c r="A41" s="10" t="s">
        <v>214</v>
      </c>
      <c r="B41" s="28" t="s">
        <v>215</v>
      </c>
      <c r="C41" s="49">
        <v>1880630</v>
      </c>
      <c r="D41" s="49">
        <v>1829130</v>
      </c>
      <c r="E41" s="49">
        <v>1779350</v>
      </c>
    </row>
    <row r="42" spans="1:17" ht="52.5" customHeight="1">
      <c r="A42" s="43" t="s">
        <v>216</v>
      </c>
      <c r="B42" s="28" t="s">
        <v>219</v>
      </c>
      <c r="C42" s="49">
        <v>309680</v>
      </c>
      <c r="D42" s="49">
        <v>301200</v>
      </c>
      <c r="E42" s="49">
        <v>293000</v>
      </c>
    </row>
    <row r="43" spans="1:17" ht="39" customHeight="1">
      <c r="A43" s="43" t="s">
        <v>217</v>
      </c>
      <c r="B43" s="28" t="s">
        <v>218</v>
      </c>
      <c r="C43" s="49">
        <v>690</v>
      </c>
      <c r="D43" s="49">
        <v>670</v>
      </c>
      <c r="E43" s="49">
        <v>650</v>
      </c>
    </row>
    <row r="44" spans="1:17" ht="25.5">
      <c r="A44" s="11" t="s">
        <v>68</v>
      </c>
      <c r="B44" s="22" t="s">
        <v>17</v>
      </c>
      <c r="C44" s="48">
        <f>C45+C49+C51</f>
        <v>11683400</v>
      </c>
      <c r="D44" s="48">
        <f>D45+D49+D51</f>
        <v>9500000</v>
      </c>
      <c r="E44" s="48">
        <f>E45+E49+E51</f>
        <v>9500000</v>
      </c>
      <c r="F44" s="4"/>
      <c r="G44" s="4"/>
      <c r="H44" s="4"/>
    </row>
    <row r="45" spans="1:17" ht="63.75">
      <c r="A45" s="11" t="s">
        <v>69</v>
      </c>
      <c r="B45" s="23" t="s">
        <v>18</v>
      </c>
      <c r="C45" s="48">
        <f>C46+C47+C48</f>
        <v>10900000</v>
      </c>
      <c r="D45" s="48">
        <f>D46+D47+D48</f>
        <v>9200000</v>
      </c>
      <c r="E45" s="48">
        <f>E46+E47+E48</f>
        <v>9200000</v>
      </c>
    </row>
    <row r="46" spans="1:17" ht="63.75">
      <c r="A46" s="10" t="s">
        <v>70</v>
      </c>
      <c r="B46" s="29" t="s">
        <v>48</v>
      </c>
      <c r="C46" s="37">
        <v>5250000</v>
      </c>
      <c r="D46" s="37">
        <v>5100000</v>
      </c>
      <c r="E46" s="37">
        <v>5100000</v>
      </c>
      <c r="F46" s="4" t="s">
        <v>232</v>
      </c>
    </row>
    <row r="47" spans="1:17" ht="49.5" customHeight="1">
      <c r="A47" s="10" t="s">
        <v>71</v>
      </c>
      <c r="B47" s="30" t="s">
        <v>49</v>
      </c>
      <c r="C47" s="37">
        <v>3350000</v>
      </c>
      <c r="D47" s="37">
        <v>1500000</v>
      </c>
      <c r="E47" s="37">
        <v>1500000</v>
      </c>
    </row>
    <row r="48" spans="1:17" ht="25.5">
      <c r="A48" s="10" t="s">
        <v>128</v>
      </c>
      <c r="B48" s="24" t="s">
        <v>129</v>
      </c>
      <c r="C48" s="49">
        <v>2300000</v>
      </c>
      <c r="D48" s="49">
        <v>2600000</v>
      </c>
      <c r="E48" s="49">
        <v>2600000</v>
      </c>
      <c r="F48" s="4" t="s">
        <v>226</v>
      </c>
      <c r="G48" s="4"/>
      <c r="H48" s="4"/>
    </row>
    <row r="49" spans="1:8" ht="15.75" hidden="1">
      <c r="A49" s="11" t="s">
        <v>72</v>
      </c>
      <c r="B49" s="22" t="s">
        <v>19</v>
      </c>
      <c r="C49" s="48">
        <f>C50</f>
        <v>0</v>
      </c>
      <c r="D49" s="48">
        <f>D50</f>
        <v>0</v>
      </c>
      <c r="E49" s="48">
        <f>E50</f>
        <v>0</v>
      </c>
    </row>
    <row r="50" spans="1:8" ht="38.25" hidden="1">
      <c r="A50" s="10" t="s">
        <v>73</v>
      </c>
      <c r="B50" s="24" t="s">
        <v>20</v>
      </c>
      <c r="C50" s="49"/>
      <c r="D50" s="49"/>
      <c r="E50" s="49"/>
    </row>
    <row r="51" spans="1:8" ht="51">
      <c r="A51" s="11" t="s">
        <v>74</v>
      </c>
      <c r="B51" s="23" t="s">
        <v>21</v>
      </c>
      <c r="C51" s="48">
        <f>C52+C53</f>
        <v>783400</v>
      </c>
      <c r="D51" s="48">
        <f>D52</f>
        <v>300000</v>
      </c>
      <c r="E51" s="48">
        <f>E52</f>
        <v>300000</v>
      </c>
      <c r="F51" s="2" t="s">
        <v>227</v>
      </c>
    </row>
    <row r="52" spans="1:8" ht="51">
      <c r="A52" s="10" t="s">
        <v>75</v>
      </c>
      <c r="B52" s="24" t="s">
        <v>22</v>
      </c>
      <c r="C52" s="49">
        <v>300000</v>
      </c>
      <c r="D52" s="49">
        <v>300000</v>
      </c>
      <c r="E52" s="49">
        <v>300000</v>
      </c>
      <c r="F52" s="2" t="s">
        <v>228</v>
      </c>
    </row>
    <row r="53" spans="1:8" ht="71.25" customHeight="1">
      <c r="A53" s="10" t="s">
        <v>255</v>
      </c>
      <c r="B53" s="29" t="s">
        <v>254</v>
      </c>
      <c r="C53" s="49">
        <v>483400</v>
      </c>
      <c r="D53" s="49">
        <v>0</v>
      </c>
      <c r="E53" s="49">
        <v>0</v>
      </c>
    </row>
    <row r="54" spans="1:8" ht="15.75">
      <c r="A54" s="11" t="s">
        <v>76</v>
      </c>
      <c r="B54" s="22" t="s">
        <v>23</v>
      </c>
      <c r="C54" s="48">
        <f>C55</f>
        <v>718300</v>
      </c>
      <c r="D54" s="48">
        <f>D55</f>
        <v>747100</v>
      </c>
      <c r="E54" s="48">
        <f>E55</f>
        <v>747100</v>
      </c>
    </row>
    <row r="55" spans="1:8" ht="15.75">
      <c r="A55" s="11" t="s">
        <v>77</v>
      </c>
      <c r="B55" s="22" t="s">
        <v>24</v>
      </c>
      <c r="C55" s="48">
        <f>C56+C57+C58</f>
        <v>718300</v>
      </c>
      <c r="D55" s="48">
        <f>D56+D57+D58</f>
        <v>747100</v>
      </c>
      <c r="E55" s="48">
        <f>E56+E57+E58</f>
        <v>747100</v>
      </c>
      <c r="F55" s="2" t="s">
        <v>229</v>
      </c>
    </row>
    <row r="56" spans="1:8" ht="40.5" customHeight="1">
      <c r="A56" s="43" t="s">
        <v>220</v>
      </c>
      <c r="B56" s="28" t="s">
        <v>221</v>
      </c>
      <c r="C56" s="49">
        <v>286750</v>
      </c>
      <c r="D56" s="49">
        <v>298300</v>
      </c>
      <c r="E56" s="49">
        <v>298300</v>
      </c>
    </row>
    <row r="57" spans="1:8" ht="38.25">
      <c r="A57" s="43" t="s">
        <v>222</v>
      </c>
      <c r="B57" s="28" t="s">
        <v>223</v>
      </c>
      <c r="C57" s="49">
        <v>352550</v>
      </c>
      <c r="D57" s="49">
        <v>366700</v>
      </c>
      <c r="E57" s="49">
        <v>366700</v>
      </c>
    </row>
    <row r="58" spans="1:8" ht="40.5" customHeight="1">
      <c r="A58" s="43" t="s">
        <v>224</v>
      </c>
      <c r="B58" s="28" t="s">
        <v>225</v>
      </c>
      <c r="C58" s="49">
        <v>79000</v>
      </c>
      <c r="D58" s="49">
        <v>82100</v>
      </c>
      <c r="E58" s="49">
        <v>82100</v>
      </c>
    </row>
    <row r="59" spans="1:8" ht="15.75" customHeight="1">
      <c r="A59" s="11" t="s">
        <v>78</v>
      </c>
      <c r="B59" s="22" t="s">
        <v>25</v>
      </c>
      <c r="C59" s="48">
        <f>C60+C63</f>
        <v>18959210.48</v>
      </c>
      <c r="D59" s="48">
        <f>D60+D63</f>
        <v>3400000</v>
      </c>
      <c r="E59" s="48">
        <f>E60+E63</f>
        <v>3800000</v>
      </c>
      <c r="F59" s="4"/>
      <c r="G59" s="4"/>
      <c r="H59" s="4"/>
    </row>
    <row r="60" spans="1:8" ht="51">
      <c r="A60" s="11" t="s">
        <v>79</v>
      </c>
      <c r="B60" s="23" t="s">
        <v>26</v>
      </c>
      <c r="C60" s="48">
        <f>C62</f>
        <v>500000</v>
      </c>
      <c r="D60" s="48">
        <f>D62</f>
        <v>400000</v>
      </c>
      <c r="E60" s="48">
        <f>E62</f>
        <v>800000</v>
      </c>
    </row>
    <row r="61" spans="1:8" ht="51" hidden="1">
      <c r="A61" s="20" t="s">
        <v>80</v>
      </c>
      <c r="B61" s="31" t="s">
        <v>27</v>
      </c>
      <c r="C61" s="49"/>
      <c r="D61" s="49"/>
      <c r="E61" s="49"/>
    </row>
    <row r="62" spans="1:8" ht="63.75">
      <c r="A62" s="20" t="s">
        <v>147</v>
      </c>
      <c r="B62" s="31" t="s">
        <v>148</v>
      </c>
      <c r="C62" s="49">
        <v>500000</v>
      </c>
      <c r="D62" s="49">
        <v>400000</v>
      </c>
      <c r="E62" s="49">
        <v>800000</v>
      </c>
      <c r="F62" s="2" t="s">
        <v>230</v>
      </c>
    </row>
    <row r="63" spans="1:8" ht="25.5">
      <c r="A63" s="21" t="s">
        <v>81</v>
      </c>
      <c r="B63" s="32" t="s">
        <v>28</v>
      </c>
      <c r="C63" s="48">
        <f>C65+C66+C64</f>
        <v>18459210.48</v>
      </c>
      <c r="D63" s="48">
        <f>D65+D66+D64</f>
        <v>3000000</v>
      </c>
      <c r="E63" s="48">
        <f>E65+E66+E64</f>
        <v>3000000</v>
      </c>
      <c r="F63" s="2" t="s">
        <v>231</v>
      </c>
    </row>
    <row r="64" spans="1:8" ht="38.25" hidden="1">
      <c r="A64" s="20" t="s">
        <v>133</v>
      </c>
      <c r="B64" s="33" t="s">
        <v>134</v>
      </c>
      <c r="C64" s="37"/>
      <c r="D64" s="37"/>
      <c r="E64" s="37"/>
    </row>
    <row r="65" spans="1:9" ht="42" customHeight="1">
      <c r="A65" s="10" t="s">
        <v>82</v>
      </c>
      <c r="B65" s="28" t="s">
        <v>50</v>
      </c>
      <c r="C65" s="37">
        <v>17463910.48</v>
      </c>
      <c r="D65" s="37">
        <v>2321400</v>
      </c>
      <c r="E65" s="37">
        <v>2321400</v>
      </c>
    </row>
    <row r="66" spans="1:9" ht="26.25" customHeight="1">
      <c r="A66" s="10" t="s">
        <v>83</v>
      </c>
      <c r="B66" s="24" t="s">
        <v>51</v>
      </c>
      <c r="C66" s="49">
        <v>995300</v>
      </c>
      <c r="D66" s="49">
        <v>678600</v>
      </c>
      <c r="E66" s="49">
        <v>678600</v>
      </c>
      <c r="F66" s="4"/>
    </row>
    <row r="67" spans="1:9" ht="15.75">
      <c r="A67" s="11" t="s">
        <v>84</v>
      </c>
      <c r="B67" s="22" t="s">
        <v>29</v>
      </c>
      <c r="C67" s="51">
        <f>C68+C69+C70+C72+C73+C74+C76+C77+C79+C80+C81+C83+C71+C75+C78+C82</f>
        <v>1677400</v>
      </c>
      <c r="D67" s="51">
        <f>D68+D69+D70+D72+D73+D74+D76+D77+D79+D80+D81+D83+D71+D75+D78+D82</f>
        <v>1688000</v>
      </c>
      <c r="E67" s="51">
        <f>E68+E69+E70+E72+E73+E74+E76+E77+E79+E80+E81+E83+E71+E75+E78+E82</f>
        <v>1623600</v>
      </c>
      <c r="F67" s="4"/>
      <c r="G67" s="4"/>
      <c r="H67" s="4"/>
    </row>
    <row r="68" spans="1:9" s="39" customFormat="1" ht="51.75" customHeight="1">
      <c r="A68" s="20" t="s">
        <v>154</v>
      </c>
      <c r="B68" s="40" t="s">
        <v>155</v>
      </c>
      <c r="C68" s="37">
        <v>23000</v>
      </c>
      <c r="D68" s="37">
        <v>21000</v>
      </c>
      <c r="E68" s="37">
        <v>19100</v>
      </c>
      <c r="F68" s="70"/>
      <c r="G68" s="38"/>
      <c r="H68" s="38"/>
      <c r="I68" s="38"/>
    </row>
    <row r="69" spans="1:9" s="39" customFormat="1" ht="65.25" customHeight="1">
      <c r="A69" s="20" t="s">
        <v>157</v>
      </c>
      <c r="B69" s="40" t="s">
        <v>156</v>
      </c>
      <c r="C69" s="37">
        <v>33000</v>
      </c>
      <c r="D69" s="37">
        <v>30000</v>
      </c>
      <c r="E69" s="37">
        <v>27100</v>
      </c>
      <c r="F69" s="70"/>
      <c r="G69" s="38"/>
      <c r="H69" s="38"/>
    </row>
    <row r="70" spans="1:9" s="39" customFormat="1" ht="51.75" customHeight="1">
      <c r="A70" s="20" t="s">
        <v>158</v>
      </c>
      <c r="B70" s="40" t="s">
        <v>159</v>
      </c>
      <c r="C70" s="37">
        <v>2000</v>
      </c>
      <c r="D70" s="37">
        <v>2000</v>
      </c>
      <c r="E70" s="37">
        <v>1000</v>
      </c>
      <c r="F70" s="70"/>
      <c r="G70" s="38"/>
      <c r="H70" s="38"/>
    </row>
    <row r="71" spans="1:9" s="39" customFormat="1" ht="51.75" customHeight="1">
      <c r="A71" s="20" t="s">
        <v>233</v>
      </c>
      <c r="B71" s="40" t="s">
        <v>237</v>
      </c>
      <c r="C71" s="37">
        <v>540000</v>
      </c>
      <c r="D71" s="37">
        <v>486000</v>
      </c>
      <c r="E71" s="37">
        <v>437200</v>
      </c>
      <c r="F71" s="70"/>
      <c r="G71" s="38"/>
      <c r="H71" s="38"/>
    </row>
    <row r="72" spans="1:9" s="39" customFormat="1" ht="51.75" customHeight="1">
      <c r="A72" s="20" t="s">
        <v>161</v>
      </c>
      <c r="B72" s="40" t="s">
        <v>160</v>
      </c>
      <c r="C72" s="37">
        <v>12000</v>
      </c>
      <c r="D72" s="37">
        <v>10000</v>
      </c>
      <c r="E72" s="37">
        <v>9100</v>
      </c>
      <c r="F72" s="70"/>
      <c r="G72" s="38"/>
      <c r="H72" s="38"/>
    </row>
    <row r="73" spans="1:9" s="39" customFormat="1" ht="68.25" customHeight="1">
      <c r="A73" s="20" t="s">
        <v>162</v>
      </c>
      <c r="B73" s="40" t="s">
        <v>163</v>
      </c>
      <c r="C73" s="37">
        <v>0</v>
      </c>
      <c r="D73" s="37">
        <v>0</v>
      </c>
      <c r="E73" s="37">
        <v>0</v>
      </c>
      <c r="F73" s="70"/>
      <c r="G73" s="38"/>
      <c r="H73" s="38"/>
    </row>
    <row r="74" spans="1:9" s="39" customFormat="1" ht="82.5" customHeight="1">
      <c r="A74" s="20" t="s">
        <v>164</v>
      </c>
      <c r="B74" s="40" t="s">
        <v>165</v>
      </c>
      <c r="C74" s="37">
        <v>25000</v>
      </c>
      <c r="D74" s="37">
        <v>23000</v>
      </c>
      <c r="E74" s="37">
        <v>21100</v>
      </c>
      <c r="F74" s="70"/>
      <c r="G74" s="38"/>
      <c r="H74" s="38"/>
    </row>
    <row r="75" spans="1:9" s="39" customFormat="1" ht="54.75" customHeight="1">
      <c r="A75" s="20" t="s">
        <v>236</v>
      </c>
      <c r="B75" s="40" t="s">
        <v>238</v>
      </c>
      <c r="C75" s="37">
        <v>2000</v>
      </c>
      <c r="D75" s="37">
        <v>2000</v>
      </c>
      <c r="E75" s="37">
        <v>1100</v>
      </c>
      <c r="F75" s="70"/>
      <c r="G75" s="38"/>
      <c r="H75" s="38"/>
    </row>
    <row r="76" spans="1:9" s="39" customFormat="1" ht="57" customHeight="1">
      <c r="A76" s="20" t="s">
        <v>166</v>
      </c>
      <c r="B76" s="40" t="s">
        <v>167</v>
      </c>
      <c r="C76" s="37">
        <v>185000</v>
      </c>
      <c r="D76" s="37">
        <v>167000</v>
      </c>
      <c r="E76" s="37">
        <v>150100</v>
      </c>
      <c r="F76" s="70"/>
      <c r="G76" s="38"/>
      <c r="H76" s="38"/>
    </row>
    <row r="77" spans="1:9" s="39" customFormat="1" ht="68.25" customHeight="1">
      <c r="A77" s="20" t="s">
        <v>168</v>
      </c>
      <c r="B77" s="40" t="s">
        <v>169</v>
      </c>
      <c r="C77" s="37">
        <v>46000</v>
      </c>
      <c r="D77" s="37">
        <v>42000</v>
      </c>
      <c r="E77" s="37">
        <v>37100</v>
      </c>
      <c r="F77" s="70"/>
      <c r="G77" s="38"/>
      <c r="H77" s="38"/>
    </row>
    <row r="78" spans="1:9" s="39" customFormat="1" ht="91.5" customHeight="1">
      <c r="A78" s="20" t="s">
        <v>234</v>
      </c>
      <c r="B78" s="40" t="s">
        <v>239</v>
      </c>
      <c r="C78" s="37">
        <v>6000</v>
      </c>
      <c r="D78" s="37">
        <v>5000</v>
      </c>
      <c r="E78" s="37">
        <v>5100</v>
      </c>
      <c r="F78" s="46"/>
      <c r="G78" s="38"/>
      <c r="H78" s="38"/>
    </row>
    <row r="79" spans="1:9" ht="42.75" customHeight="1">
      <c r="A79" s="10" t="s">
        <v>150</v>
      </c>
      <c r="B79" s="28" t="s">
        <v>151</v>
      </c>
      <c r="C79" s="37">
        <v>380000</v>
      </c>
      <c r="D79" s="37">
        <v>395000</v>
      </c>
      <c r="E79" s="37">
        <v>411000</v>
      </c>
      <c r="F79" s="4"/>
      <c r="G79" s="4"/>
      <c r="H79" s="4"/>
    </row>
    <row r="80" spans="1:9" ht="42.75" customHeight="1">
      <c r="A80" s="10" t="s">
        <v>152</v>
      </c>
      <c r="B80" s="33" t="s">
        <v>151</v>
      </c>
      <c r="C80" s="37">
        <v>3800</v>
      </c>
      <c r="D80" s="37">
        <v>5400</v>
      </c>
      <c r="E80" s="37">
        <v>5000</v>
      </c>
      <c r="F80" s="4"/>
      <c r="G80" s="4"/>
      <c r="H80" s="4"/>
    </row>
    <row r="81" spans="1:8" ht="64.5" customHeight="1">
      <c r="A81" s="10" t="s">
        <v>153</v>
      </c>
      <c r="B81" s="40" t="s">
        <v>127</v>
      </c>
      <c r="C81" s="37">
        <v>258600</v>
      </c>
      <c r="D81" s="37">
        <v>258600</v>
      </c>
      <c r="E81" s="37">
        <v>258600</v>
      </c>
      <c r="F81" s="4"/>
      <c r="G81" s="4"/>
      <c r="H81" s="4"/>
    </row>
    <row r="82" spans="1:8" ht="64.5" customHeight="1">
      <c r="A82" s="10" t="s">
        <v>235</v>
      </c>
      <c r="B82" s="40" t="s">
        <v>155</v>
      </c>
      <c r="C82" s="37">
        <v>1000</v>
      </c>
      <c r="D82" s="37">
        <v>1000</v>
      </c>
      <c r="E82" s="37">
        <v>1000</v>
      </c>
      <c r="F82" s="4"/>
      <c r="G82" s="4"/>
      <c r="H82" s="4"/>
    </row>
    <row r="83" spans="1:8" s="16" customFormat="1" ht="67.5" customHeight="1">
      <c r="A83" s="10" t="s">
        <v>126</v>
      </c>
      <c r="B83" s="34" t="s">
        <v>127</v>
      </c>
      <c r="C83" s="37">
        <v>160000</v>
      </c>
      <c r="D83" s="37">
        <v>240000</v>
      </c>
      <c r="E83" s="37">
        <v>240000</v>
      </c>
    </row>
    <row r="84" spans="1:8" s="16" customFormat="1" ht="15.75" hidden="1">
      <c r="A84" s="11" t="s">
        <v>122</v>
      </c>
      <c r="B84" s="23" t="s">
        <v>123</v>
      </c>
      <c r="C84" s="48">
        <f>C85</f>
        <v>0</v>
      </c>
      <c r="D84" s="48"/>
      <c r="E84" s="48"/>
    </row>
    <row r="85" spans="1:8" s="16" customFormat="1" ht="15.75" hidden="1">
      <c r="A85" s="10" t="s">
        <v>124</v>
      </c>
      <c r="B85" s="24" t="s">
        <v>123</v>
      </c>
      <c r="C85" s="37"/>
      <c r="D85" s="48"/>
      <c r="E85" s="48"/>
    </row>
    <row r="86" spans="1:8" s="16" customFormat="1" ht="15.75" hidden="1">
      <c r="A86" s="10" t="s">
        <v>120</v>
      </c>
      <c r="B86" s="24" t="s">
        <v>121</v>
      </c>
      <c r="C86" s="37"/>
      <c r="D86" s="37"/>
      <c r="E86" s="37"/>
    </row>
    <row r="87" spans="1:8" ht="15.75">
      <c r="A87" s="11" t="s">
        <v>264</v>
      </c>
      <c r="B87" s="22" t="s">
        <v>30</v>
      </c>
      <c r="C87" s="47">
        <f>C88+C145</f>
        <v>446324211.99000001</v>
      </c>
      <c r="D87" s="47">
        <f>D88</f>
        <v>283721845.32999998</v>
      </c>
      <c r="E87" s="47">
        <f>E88</f>
        <v>250459411.57999998</v>
      </c>
    </row>
    <row r="88" spans="1:8" ht="25.5">
      <c r="A88" s="11" t="s">
        <v>180</v>
      </c>
      <c r="B88" s="22" t="s">
        <v>181</v>
      </c>
      <c r="C88" s="47">
        <f>C89+C92+C104+C127</f>
        <v>446017426.99000001</v>
      </c>
      <c r="D88" s="47">
        <f>D89+D92+D104+D127</f>
        <v>283721845.32999998</v>
      </c>
      <c r="E88" s="47">
        <f>E89+E92+E104+E127</f>
        <v>250459411.57999998</v>
      </c>
    </row>
    <row r="89" spans="1:8" ht="25.5">
      <c r="A89" s="11" t="s">
        <v>85</v>
      </c>
      <c r="B89" s="23" t="s">
        <v>31</v>
      </c>
      <c r="C89" s="47">
        <f>SUM(C90:C91)</f>
        <v>26085873</v>
      </c>
      <c r="D89" s="47">
        <f>SUM(D90:D90)</f>
        <v>1459500</v>
      </c>
      <c r="E89" s="47">
        <f>SUM(E90:E90)</f>
        <v>0</v>
      </c>
    </row>
    <row r="90" spans="1:8" ht="15.75">
      <c r="A90" s="10" t="s">
        <v>86</v>
      </c>
      <c r="B90" s="24" t="s">
        <v>32</v>
      </c>
      <c r="C90" s="50">
        <v>22349900</v>
      </c>
      <c r="D90" s="49">
        <v>1459500</v>
      </c>
      <c r="E90" s="49">
        <v>0</v>
      </c>
    </row>
    <row r="91" spans="1:8" ht="28.5" customHeight="1">
      <c r="A91" s="10" t="s">
        <v>271</v>
      </c>
      <c r="B91" s="24" t="s">
        <v>272</v>
      </c>
      <c r="C91" s="50">
        <v>3735973</v>
      </c>
      <c r="D91" s="49">
        <v>0</v>
      </c>
      <c r="E91" s="49">
        <v>0</v>
      </c>
    </row>
    <row r="92" spans="1:8" ht="25.5">
      <c r="A92" s="11" t="s">
        <v>87</v>
      </c>
      <c r="B92" s="23" t="s">
        <v>41</v>
      </c>
      <c r="C92" s="47">
        <f>SUM(C93:C103)</f>
        <v>134245714.92000002</v>
      </c>
      <c r="D92" s="47">
        <f>SUM(D93:D102)</f>
        <v>56474965.329999998</v>
      </c>
      <c r="E92" s="47">
        <f>SUM(E93:E102)</f>
        <v>24901131.579999998</v>
      </c>
    </row>
    <row r="93" spans="1:8" ht="38.25">
      <c r="A93" s="10" t="s">
        <v>170</v>
      </c>
      <c r="B93" s="24" t="s">
        <v>171</v>
      </c>
      <c r="C93" s="37">
        <v>12710907</v>
      </c>
      <c r="D93" s="37">
        <v>12240855</v>
      </c>
      <c r="E93" s="37">
        <v>12584682</v>
      </c>
    </row>
    <row r="94" spans="1:8" ht="64.5" customHeight="1">
      <c r="A94" s="10" t="s">
        <v>243</v>
      </c>
      <c r="B94" s="29" t="s">
        <v>242</v>
      </c>
      <c r="C94" s="37">
        <v>968000</v>
      </c>
      <c r="D94" s="37">
        <v>968000</v>
      </c>
      <c r="E94" s="37">
        <v>968000</v>
      </c>
    </row>
    <row r="95" spans="1:8" ht="51">
      <c r="A95" s="10" t="s">
        <v>130</v>
      </c>
      <c r="B95" s="24" t="s">
        <v>135</v>
      </c>
      <c r="C95" s="37">
        <v>975871.06</v>
      </c>
      <c r="D95" s="37">
        <v>978806.94</v>
      </c>
      <c r="E95" s="37">
        <v>976186.8</v>
      </c>
    </row>
    <row r="96" spans="1:8" ht="25.5">
      <c r="A96" s="10" t="s">
        <v>244</v>
      </c>
      <c r="B96" s="24" t="s">
        <v>245</v>
      </c>
      <c r="C96" s="37">
        <v>5569200</v>
      </c>
      <c r="D96" s="37">
        <v>0</v>
      </c>
      <c r="E96" s="37">
        <v>0</v>
      </c>
    </row>
    <row r="97" spans="1:5" ht="15.75">
      <c r="A97" s="10" t="s">
        <v>246</v>
      </c>
      <c r="B97" s="24" t="s">
        <v>247</v>
      </c>
      <c r="C97" s="37">
        <v>226662.78</v>
      </c>
      <c r="D97" s="37">
        <v>6463662.7800000003</v>
      </c>
      <c r="E97" s="37">
        <v>226662.78</v>
      </c>
    </row>
    <row r="98" spans="1:5" ht="25.5">
      <c r="A98" s="10" t="s">
        <v>252</v>
      </c>
      <c r="B98" s="24" t="s">
        <v>253</v>
      </c>
      <c r="C98" s="37">
        <v>45954074.079999998</v>
      </c>
      <c r="D98" s="37">
        <v>25678040.609999999</v>
      </c>
      <c r="E98" s="37">
        <v>0</v>
      </c>
    </row>
    <row r="99" spans="1:5" ht="25.5">
      <c r="A99" s="17" t="s">
        <v>88</v>
      </c>
      <c r="B99" s="24" t="s">
        <v>45</v>
      </c>
      <c r="C99" s="49">
        <v>12487000</v>
      </c>
      <c r="D99" s="49">
        <v>8324000</v>
      </c>
      <c r="E99" s="49">
        <v>8324000</v>
      </c>
    </row>
    <row r="100" spans="1:5" ht="25.5">
      <c r="A100" s="18" t="s">
        <v>89</v>
      </c>
      <c r="B100" s="35" t="s">
        <v>136</v>
      </c>
      <c r="C100" s="52">
        <v>40200</v>
      </c>
      <c r="D100" s="52">
        <v>40200</v>
      </c>
      <c r="E100" s="52">
        <v>40200</v>
      </c>
    </row>
    <row r="101" spans="1:5" ht="63.75">
      <c r="A101" s="17" t="s">
        <v>90</v>
      </c>
      <c r="B101" s="27" t="s">
        <v>137</v>
      </c>
      <c r="C101" s="49">
        <v>1781400</v>
      </c>
      <c r="D101" s="49">
        <v>1781400</v>
      </c>
      <c r="E101" s="49">
        <v>1781400</v>
      </c>
    </row>
    <row r="102" spans="1:5" ht="41.25" customHeight="1">
      <c r="A102" s="17" t="s">
        <v>91</v>
      </c>
      <c r="B102" s="24" t="s">
        <v>33</v>
      </c>
      <c r="C102" s="50">
        <v>52032400</v>
      </c>
      <c r="D102" s="49">
        <v>0</v>
      </c>
      <c r="E102" s="49">
        <v>0</v>
      </c>
    </row>
    <row r="103" spans="1:5" ht="27.75" customHeight="1">
      <c r="A103" s="17" t="s">
        <v>259</v>
      </c>
      <c r="B103" s="24" t="s">
        <v>258</v>
      </c>
      <c r="C103" s="50">
        <v>1500000</v>
      </c>
      <c r="D103" s="49">
        <v>0</v>
      </c>
      <c r="E103" s="49">
        <v>0</v>
      </c>
    </row>
    <row r="104" spans="1:5" ht="25.5">
      <c r="A104" s="11" t="s">
        <v>92</v>
      </c>
      <c r="B104" s="23" t="s">
        <v>34</v>
      </c>
      <c r="C104" s="47">
        <f>SUM(C105:C126)</f>
        <v>251738252</v>
      </c>
      <c r="D104" s="47">
        <f>SUM(D105:D126)</f>
        <v>215163700</v>
      </c>
      <c r="E104" s="47">
        <f>SUM(E105:E126)</f>
        <v>214934600</v>
      </c>
    </row>
    <row r="105" spans="1:5" ht="51">
      <c r="A105" s="10" t="s">
        <v>93</v>
      </c>
      <c r="B105" s="24" t="s">
        <v>36</v>
      </c>
      <c r="C105" s="49">
        <v>1791000</v>
      </c>
      <c r="D105" s="49">
        <v>1791000</v>
      </c>
      <c r="E105" s="49">
        <v>1791000</v>
      </c>
    </row>
    <row r="106" spans="1:5" ht="51">
      <c r="A106" s="10" t="s">
        <v>131</v>
      </c>
      <c r="B106" s="24" t="s">
        <v>184</v>
      </c>
      <c r="C106" s="49">
        <v>3076500</v>
      </c>
      <c r="D106" s="49">
        <v>3076500</v>
      </c>
      <c r="E106" s="49">
        <v>3076500</v>
      </c>
    </row>
    <row r="107" spans="1:5" ht="180.75" customHeight="1">
      <c r="A107" s="10" t="s">
        <v>94</v>
      </c>
      <c r="B107" s="24" t="s">
        <v>138</v>
      </c>
      <c r="C107" s="49">
        <v>159148500</v>
      </c>
      <c r="D107" s="49">
        <v>142188400</v>
      </c>
      <c r="E107" s="49">
        <v>142188400</v>
      </c>
    </row>
    <row r="108" spans="1:5" ht="38.25">
      <c r="A108" s="17" t="s">
        <v>95</v>
      </c>
      <c r="B108" s="24" t="s">
        <v>139</v>
      </c>
      <c r="C108" s="49">
        <v>3488100</v>
      </c>
      <c r="D108" s="49">
        <v>3328300</v>
      </c>
      <c r="E108" s="49">
        <v>3328300</v>
      </c>
    </row>
    <row r="109" spans="1:5" ht="29.25" customHeight="1">
      <c r="A109" s="10" t="s">
        <v>96</v>
      </c>
      <c r="B109" s="24" t="s">
        <v>37</v>
      </c>
      <c r="C109" s="50">
        <v>21394500</v>
      </c>
      <c r="D109" s="49">
        <v>16923000</v>
      </c>
      <c r="E109" s="49">
        <v>16810400</v>
      </c>
    </row>
    <row r="110" spans="1:5" ht="25.5">
      <c r="A110" s="10" t="s">
        <v>97</v>
      </c>
      <c r="B110" s="24" t="s">
        <v>140</v>
      </c>
      <c r="C110" s="49">
        <v>5222100</v>
      </c>
      <c r="D110" s="49">
        <v>4465800</v>
      </c>
      <c r="E110" s="49">
        <v>4465800</v>
      </c>
    </row>
    <row r="111" spans="1:5" ht="51">
      <c r="A111" s="10" t="s">
        <v>98</v>
      </c>
      <c r="B111" s="24" t="s">
        <v>141</v>
      </c>
      <c r="C111" s="50">
        <v>2309800</v>
      </c>
      <c r="D111" s="49">
        <v>1056700</v>
      </c>
      <c r="E111" s="49">
        <v>1056700</v>
      </c>
    </row>
    <row r="112" spans="1:5" ht="51">
      <c r="A112" s="10" t="s">
        <v>99</v>
      </c>
      <c r="B112" s="24" t="s">
        <v>47</v>
      </c>
      <c r="C112" s="50">
        <v>236700</v>
      </c>
      <c r="D112" s="49">
        <v>236700</v>
      </c>
      <c r="E112" s="49">
        <v>236700</v>
      </c>
    </row>
    <row r="113" spans="1:5" ht="41.25" customHeight="1">
      <c r="A113" s="17" t="s">
        <v>100</v>
      </c>
      <c r="B113" s="24" t="s">
        <v>52</v>
      </c>
      <c r="C113" s="50">
        <v>80000</v>
      </c>
      <c r="D113" s="49">
        <v>80000</v>
      </c>
      <c r="E113" s="49">
        <v>80000</v>
      </c>
    </row>
    <row r="114" spans="1:5" ht="63.75">
      <c r="A114" s="10" t="s">
        <v>101</v>
      </c>
      <c r="B114" s="24" t="s">
        <v>142</v>
      </c>
      <c r="C114" s="49">
        <v>6000</v>
      </c>
      <c r="D114" s="49">
        <v>6000</v>
      </c>
      <c r="E114" s="49">
        <v>6000</v>
      </c>
    </row>
    <row r="115" spans="1:5" ht="25.5">
      <c r="A115" s="10" t="s">
        <v>265</v>
      </c>
      <c r="B115" s="24" t="s">
        <v>266</v>
      </c>
      <c r="C115" s="49">
        <v>123000</v>
      </c>
      <c r="D115" s="49">
        <v>0</v>
      </c>
      <c r="E115" s="49">
        <v>0</v>
      </c>
    </row>
    <row r="116" spans="1:5" ht="118.5" customHeight="1">
      <c r="A116" s="10" t="s">
        <v>102</v>
      </c>
      <c r="B116" s="24" t="s">
        <v>143</v>
      </c>
      <c r="C116" s="49">
        <v>0</v>
      </c>
      <c r="D116" s="49">
        <v>83900</v>
      </c>
      <c r="E116" s="49">
        <v>83900</v>
      </c>
    </row>
    <row r="117" spans="1:5" ht="42.75" customHeight="1">
      <c r="A117" s="10" t="s">
        <v>103</v>
      </c>
      <c r="B117" s="24" t="s">
        <v>144</v>
      </c>
      <c r="C117" s="49">
        <v>131700</v>
      </c>
      <c r="D117" s="49">
        <v>131700</v>
      </c>
      <c r="E117" s="49">
        <v>131700</v>
      </c>
    </row>
    <row r="118" spans="1:5" ht="88.5" customHeight="1">
      <c r="A118" s="10" t="s">
        <v>277</v>
      </c>
      <c r="B118" s="65" t="s">
        <v>278</v>
      </c>
      <c r="C118" s="49">
        <v>62400</v>
      </c>
      <c r="D118" s="49">
        <v>0</v>
      </c>
      <c r="E118" s="49">
        <v>0</v>
      </c>
    </row>
    <row r="119" spans="1:5" ht="66" customHeight="1">
      <c r="A119" s="10" t="s">
        <v>185</v>
      </c>
      <c r="B119" s="29" t="s">
        <v>186</v>
      </c>
      <c r="C119" s="49">
        <v>5320000</v>
      </c>
      <c r="D119" s="49">
        <v>0</v>
      </c>
      <c r="E119" s="49">
        <v>0</v>
      </c>
    </row>
    <row r="120" spans="1:5" ht="25.5">
      <c r="A120" s="10" t="s">
        <v>104</v>
      </c>
      <c r="B120" s="24" t="s">
        <v>38</v>
      </c>
      <c r="C120" s="49">
        <v>17709300</v>
      </c>
      <c r="D120" s="49">
        <v>19209300</v>
      </c>
      <c r="E120" s="49">
        <v>19209300</v>
      </c>
    </row>
    <row r="121" spans="1:5" ht="41.25" customHeight="1">
      <c r="A121" s="10" t="s">
        <v>105</v>
      </c>
      <c r="B121" s="24" t="s">
        <v>43</v>
      </c>
      <c r="C121" s="49">
        <v>939200</v>
      </c>
      <c r="D121" s="49">
        <v>939200</v>
      </c>
      <c r="E121" s="49">
        <v>939200</v>
      </c>
    </row>
    <row r="122" spans="1:5" ht="38.25">
      <c r="A122" s="10" t="s">
        <v>106</v>
      </c>
      <c r="B122" s="24" t="s">
        <v>145</v>
      </c>
      <c r="C122" s="49">
        <v>17838452</v>
      </c>
      <c r="D122" s="49">
        <v>9043400</v>
      </c>
      <c r="E122" s="49">
        <v>9043400</v>
      </c>
    </row>
    <row r="123" spans="1:5" ht="38.25">
      <c r="A123" s="10" t="s">
        <v>107</v>
      </c>
      <c r="B123" s="24" t="s">
        <v>35</v>
      </c>
      <c r="C123" s="49">
        <v>950000</v>
      </c>
      <c r="D123" s="49">
        <v>933000</v>
      </c>
      <c r="E123" s="37">
        <v>964600</v>
      </c>
    </row>
    <row r="124" spans="1:5" ht="38.25">
      <c r="A124" s="10" t="s">
        <v>108</v>
      </c>
      <c r="B124" s="35" t="s">
        <v>146</v>
      </c>
      <c r="C124" s="50">
        <v>183300</v>
      </c>
      <c r="D124" s="50">
        <v>6100</v>
      </c>
      <c r="E124" s="50">
        <v>5400</v>
      </c>
    </row>
    <row r="125" spans="1:5" ht="51">
      <c r="A125" s="10" t="s">
        <v>172</v>
      </c>
      <c r="B125" s="27" t="s">
        <v>173</v>
      </c>
      <c r="C125" s="50">
        <v>10095200</v>
      </c>
      <c r="D125" s="50">
        <v>10128200</v>
      </c>
      <c r="E125" s="50">
        <v>9921200</v>
      </c>
    </row>
    <row r="126" spans="1:5" ht="25.5">
      <c r="A126" s="10" t="s">
        <v>109</v>
      </c>
      <c r="B126" s="36" t="s">
        <v>44</v>
      </c>
      <c r="C126" s="50">
        <v>1632500</v>
      </c>
      <c r="D126" s="50">
        <v>1536500</v>
      </c>
      <c r="E126" s="50">
        <v>1596100</v>
      </c>
    </row>
    <row r="127" spans="1:5" ht="15.75">
      <c r="A127" s="12" t="s">
        <v>110</v>
      </c>
      <c r="B127" s="23" t="s">
        <v>39</v>
      </c>
      <c r="C127" s="47">
        <f>SUM(C128:C144)</f>
        <v>33947587.07</v>
      </c>
      <c r="D127" s="47">
        <f>SUM(D128:D144)</f>
        <v>10623680</v>
      </c>
      <c r="E127" s="47">
        <f>SUM(E128:E144)</f>
        <v>10623680</v>
      </c>
    </row>
    <row r="128" spans="1:5" ht="38.25">
      <c r="A128" s="19" t="s">
        <v>111</v>
      </c>
      <c r="B128" s="24" t="s">
        <v>40</v>
      </c>
      <c r="C128" s="49">
        <v>508080</v>
      </c>
      <c r="D128" s="49">
        <v>508080</v>
      </c>
      <c r="E128" s="49">
        <v>508080</v>
      </c>
    </row>
    <row r="129" spans="1:5" ht="56.25" customHeight="1">
      <c r="A129" s="19" t="s">
        <v>285</v>
      </c>
      <c r="B129" s="67" t="s">
        <v>286</v>
      </c>
      <c r="C129" s="49">
        <v>18000</v>
      </c>
      <c r="D129" s="49"/>
      <c r="E129" s="49"/>
    </row>
    <row r="130" spans="1:5" ht="42" customHeight="1">
      <c r="A130" s="19" t="s">
        <v>175</v>
      </c>
      <c r="B130" s="24" t="s">
        <v>132</v>
      </c>
      <c r="C130" s="49">
        <v>200000</v>
      </c>
      <c r="D130" s="49">
        <v>200000</v>
      </c>
      <c r="E130" s="49">
        <v>200000</v>
      </c>
    </row>
    <row r="131" spans="1:5" ht="40.5" customHeight="1">
      <c r="A131" s="19" t="s">
        <v>176</v>
      </c>
      <c r="B131" s="24" t="s">
        <v>178</v>
      </c>
      <c r="C131" s="49">
        <v>45000</v>
      </c>
      <c r="D131" s="49">
        <v>45000</v>
      </c>
      <c r="E131" s="49">
        <v>45000</v>
      </c>
    </row>
    <row r="132" spans="1:5" ht="29.25" customHeight="1">
      <c r="A132" s="19" t="s">
        <v>249</v>
      </c>
      <c r="B132" s="24" t="s">
        <v>248</v>
      </c>
      <c r="C132" s="49">
        <v>18567200</v>
      </c>
      <c r="D132" s="49">
        <v>0</v>
      </c>
      <c r="E132" s="49">
        <v>0</v>
      </c>
    </row>
    <row r="133" spans="1:5" ht="42" customHeight="1">
      <c r="A133" s="19" t="s">
        <v>174</v>
      </c>
      <c r="B133" s="29" t="s">
        <v>187</v>
      </c>
      <c r="C133" s="49">
        <v>469400</v>
      </c>
      <c r="D133" s="49">
        <v>469400</v>
      </c>
      <c r="E133" s="49">
        <v>469400</v>
      </c>
    </row>
    <row r="134" spans="1:5" ht="52.5" customHeight="1">
      <c r="A134" s="41" t="s">
        <v>177</v>
      </c>
      <c r="B134" s="42" t="s">
        <v>179</v>
      </c>
      <c r="C134" s="49">
        <v>100000</v>
      </c>
      <c r="D134" s="53">
        <v>100000</v>
      </c>
      <c r="E134" s="53">
        <v>100000</v>
      </c>
    </row>
    <row r="135" spans="1:5" ht="54" customHeight="1">
      <c r="A135" s="41" t="s">
        <v>250</v>
      </c>
      <c r="B135" s="42" t="s">
        <v>251</v>
      </c>
      <c r="C135" s="49">
        <v>110000</v>
      </c>
      <c r="D135" s="53">
        <v>110000</v>
      </c>
      <c r="E135" s="53">
        <v>110000</v>
      </c>
    </row>
    <row r="136" spans="1:5" ht="29.25" customHeight="1">
      <c r="A136" s="41" t="s">
        <v>275</v>
      </c>
      <c r="B136" s="42" t="s">
        <v>276</v>
      </c>
      <c r="C136" s="49">
        <v>404000</v>
      </c>
      <c r="D136" s="53">
        <v>0</v>
      </c>
      <c r="E136" s="53">
        <v>0</v>
      </c>
    </row>
    <row r="137" spans="1:5" ht="25.5">
      <c r="A137" s="41" t="s">
        <v>240</v>
      </c>
      <c r="B137" s="42" t="s">
        <v>241</v>
      </c>
      <c r="C137" s="49">
        <v>9351600</v>
      </c>
      <c r="D137" s="49">
        <v>9191200</v>
      </c>
      <c r="E137" s="49">
        <v>9191200</v>
      </c>
    </row>
    <row r="138" spans="1:5" ht="51">
      <c r="A138" s="41" t="s">
        <v>281</v>
      </c>
      <c r="B138" s="42" t="s">
        <v>282</v>
      </c>
      <c r="C138" s="49">
        <v>413040.16</v>
      </c>
      <c r="D138" s="49">
        <v>0</v>
      </c>
      <c r="E138" s="49">
        <v>0</v>
      </c>
    </row>
    <row r="139" spans="1:5" ht="63.75">
      <c r="A139" s="41" t="s">
        <v>283</v>
      </c>
      <c r="B139" s="65" t="s">
        <v>284</v>
      </c>
      <c r="C139" s="49">
        <v>250000</v>
      </c>
      <c r="D139" s="49">
        <v>0</v>
      </c>
      <c r="E139" s="49">
        <v>0</v>
      </c>
    </row>
    <row r="140" spans="1:5" ht="38.25">
      <c r="A140" s="41" t="s">
        <v>267</v>
      </c>
      <c r="B140" s="42" t="s">
        <v>270</v>
      </c>
      <c r="C140" s="49">
        <v>450000</v>
      </c>
      <c r="D140" s="49">
        <v>0</v>
      </c>
      <c r="E140" s="49">
        <v>0</v>
      </c>
    </row>
    <row r="141" spans="1:5" ht="52.5" customHeight="1">
      <c r="A141" s="41" t="s">
        <v>256</v>
      </c>
      <c r="B141" s="42" t="s">
        <v>257</v>
      </c>
      <c r="C141" s="49">
        <v>343700</v>
      </c>
      <c r="D141" s="49">
        <v>0</v>
      </c>
      <c r="E141" s="49">
        <v>0</v>
      </c>
    </row>
    <row r="142" spans="1:5" ht="52.5" customHeight="1">
      <c r="A142" s="41" t="s">
        <v>273</v>
      </c>
      <c r="B142" s="65" t="s">
        <v>274</v>
      </c>
      <c r="C142" s="49">
        <v>524166.91</v>
      </c>
      <c r="D142" s="49">
        <v>0</v>
      </c>
      <c r="E142" s="49">
        <v>0</v>
      </c>
    </row>
    <row r="143" spans="1:5" ht="51.75" customHeight="1">
      <c r="A143" s="41" t="s">
        <v>268</v>
      </c>
      <c r="B143" s="66" t="s">
        <v>269</v>
      </c>
      <c r="C143" s="49">
        <v>1319500</v>
      </c>
      <c r="D143" s="49">
        <v>0</v>
      </c>
      <c r="E143" s="49">
        <v>0</v>
      </c>
    </row>
    <row r="144" spans="1:5" ht="53.25" customHeight="1">
      <c r="A144" s="41" t="s">
        <v>279</v>
      </c>
      <c r="B144" s="66" t="s">
        <v>280</v>
      </c>
      <c r="C144" s="49">
        <v>873900</v>
      </c>
      <c r="D144" s="49">
        <v>0</v>
      </c>
      <c r="E144" s="49">
        <v>0</v>
      </c>
    </row>
    <row r="145" spans="1:5" ht="15.75">
      <c r="A145" s="63" t="s">
        <v>261</v>
      </c>
      <c r="B145" s="64" t="s">
        <v>262</v>
      </c>
      <c r="C145" s="48">
        <f>C146</f>
        <v>306785</v>
      </c>
      <c r="D145" s="48">
        <v>0</v>
      </c>
      <c r="E145" s="48">
        <v>0</v>
      </c>
    </row>
    <row r="146" spans="1:5" ht="15.75">
      <c r="A146" s="41" t="s">
        <v>260</v>
      </c>
      <c r="B146" s="42" t="s">
        <v>263</v>
      </c>
      <c r="C146" s="49">
        <v>306785</v>
      </c>
      <c r="D146" s="49">
        <v>0</v>
      </c>
      <c r="E146" s="49">
        <v>0</v>
      </c>
    </row>
  </sheetData>
  <mergeCells count="3">
    <mergeCell ref="C1:E1"/>
    <mergeCell ref="A3:E3"/>
    <mergeCell ref="F68:F77"/>
  </mergeCells>
  <pageMargins left="0.39370078740157483" right="0.19685039370078741" top="0.78740157480314965" bottom="0.19685039370078741" header="0.31496062992125984" footer="0.31496062992125984"/>
  <pageSetup paperSize="9" scale="9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правки</vt:lpstr>
      <vt:lpstr>Лист2</vt:lpstr>
      <vt:lpstr>Лист3</vt:lpstr>
      <vt:lpstr>правки!_dst231097</vt:lpstr>
      <vt:lpstr>правки!_dst231109</vt:lpstr>
      <vt:lpstr>правки!Заголовки_для_печати</vt:lpstr>
      <vt:lpstr>правки!Область_печати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dta</cp:lastModifiedBy>
  <cp:lastPrinted>2022-03-17T08:49:46Z</cp:lastPrinted>
  <dcterms:created xsi:type="dcterms:W3CDTF">2016-11-11T12:10:12Z</dcterms:created>
  <dcterms:modified xsi:type="dcterms:W3CDTF">2022-10-26T13:22:13Z</dcterms:modified>
</cp:coreProperties>
</file>