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36" windowWidth="18552" windowHeight="1164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Лист1!$11:$13</definedName>
    <definedName name="_xlnm.Print_Area" localSheetId="0">Лист1!$A$1:$N$332</definedName>
  </definedNames>
  <calcPr calcId="145621" fullCalcOnLoad="1"/>
</workbook>
</file>

<file path=xl/calcChain.xml><?xml version="1.0" encoding="utf-8"?>
<calcChain xmlns="http://schemas.openxmlformats.org/spreadsheetml/2006/main">
  <c r="N213" i="1" l="1"/>
  <c r="M213" i="1"/>
  <c r="K213" i="1"/>
  <c r="J213" i="1"/>
  <c r="H213" i="1"/>
  <c r="G213" i="1"/>
  <c r="L213" i="1"/>
  <c r="I213" i="1"/>
  <c r="F213" i="1"/>
  <c r="E213" i="1"/>
  <c r="N294" i="1"/>
  <c r="E294" i="1"/>
  <c r="D294" i="1"/>
  <c r="M294" i="1"/>
  <c r="L294" i="1"/>
  <c r="K294" i="1"/>
  <c r="J294" i="1"/>
  <c r="I294" i="1"/>
  <c r="H294" i="1"/>
  <c r="G294" i="1"/>
  <c r="F294" i="1"/>
  <c r="N280" i="1"/>
  <c r="H280" i="1"/>
  <c r="M280" i="1"/>
  <c r="K280" i="1"/>
  <c r="M258" i="1"/>
  <c r="K258" i="1"/>
  <c r="H258" i="1"/>
  <c r="M272" i="1"/>
  <c r="M271" i="1" s="1"/>
  <c r="K272" i="1"/>
  <c r="K271" i="1" s="1"/>
  <c r="H272" i="1"/>
  <c r="H271" i="1" s="1"/>
  <c r="N169" i="1"/>
  <c r="M207" i="1"/>
  <c r="K207" i="1"/>
  <c r="H207" i="1"/>
  <c r="G207" i="1"/>
  <c r="M169" i="1"/>
  <c r="L169" i="1"/>
  <c r="L170" i="1" s="1"/>
  <c r="K169" i="1"/>
  <c r="J169" i="1"/>
  <c r="I169" i="1"/>
  <c r="H169" i="1"/>
  <c r="H170" i="1" s="1"/>
  <c r="G169" i="1"/>
  <c r="M170" i="1"/>
  <c r="E169" i="1"/>
  <c r="E170" i="1" s="1"/>
  <c r="H99" i="1"/>
  <c r="M99" i="1"/>
  <c r="K99" i="1"/>
  <c r="M96" i="1"/>
  <c r="K96" i="1"/>
  <c r="M94" i="1"/>
  <c r="K94" i="1"/>
  <c r="H96" i="1"/>
  <c r="H94" i="1"/>
  <c r="M89" i="1"/>
  <c r="K89" i="1"/>
  <c r="H89" i="1"/>
  <c r="M82" i="1"/>
  <c r="K82" i="1"/>
  <c r="H82" i="1"/>
  <c r="H79" i="1"/>
  <c r="M79" i="1"/>
  <c r="K79" i="1"/>
  <c r="N51" i="1"/>
  <c r="M51" i="1"/>
  <c r="L51" i="1"/>
  <c r="K51" i="1"/>
  <c r="J51" i="1"/>
  <c r="I51" i="1"/>
  <c r="H51" i="1"/>
  <c r="G51" i="1"/>
  <c r="F51" i="1"/>
  <c r="E51" i="1"/>
  <c r="D51" i="1"/>
  <c r="N48" i="1"/>
  <c r="M48" i="1"/>
  <c r="L48" i="1"/>
  <c r="K48" i="1"/>
  <c r="J48" i="1"/>
  <c r="I48" i="1"/>
  <c r="H48" i="1"/>
  <c r="G48" i="1"/>
  <c r="F48" i="1"/>
  <c r="E48" i="1"/>
  <c r="D48" i="1"/>
  <c r="N44" i="1"/>
  <c r="M44" i="1"/>
  <c r="L44" i="1"/>
  <c r="K44" i="1"/>
  <c r="J44" i="1"/>
  <c r="I44" i="1"/>
  <c r="H44" i="1"/>
  <c r="G44" i="1"/>
  <c r="F44" i="1"/>
  <c r="E44" i="1"/>
  <c r="D44" i="1"/>
  <c r="D41" i="1"/>
  <c r="M41" i="1"/>
  <c r="K41" i="1"/>
  <c r="H41" i="1"/>
  <c r="M36" i="1"/>
  <c r="K36" i="1"/>
  <c r="H36" i="1"/>
  <c r="J170" i="1"/>
  <c r="F169" i="1"/>
  <c r="G170" i="1" s="1"/>
  <c r="N207" i="1"/>
  <c r="L207" i="1"/>
  <c r="J207" i="1"/>
  <c r="I207" i="1"/>
  <c r="F207" i="1"/>
  <c r="E207" i="1"/>
  <c r="N170" i="1"/>
  <c r="D207" i="1"/>
  <c r="C207" i="1"/>
  <c r="C96" i="1"/>
  <c r="C94" i="1"/>
  <c r="E36" i="1"/>
  <c r="D99" i="1"/>
  <c r="N272" i="1"/>
  <c r="N271" i="1" s="1"/>
  <c r="L272" i="1"/>
  <c r="L271" i="1"/>
  <c r="J272" i="1"/>
  <c r="J271" i="1" s="1"/>
  <c r="I272" i="1"/>
  <c r="I271" i="1"/>
  <c r="G272" i="1"/>
  <c r="G271" i="1" s="1"/>
  <c r="F272" i="1"/>
  <c r="F271" i="1"/>
  <c r="E272" i="1"/>
  <c r="E271" i="1" s="1"/>
  <c r="D272" i="1"/>
  <c r="D271" i="1"/>
  <c r="C272" i="1"/>
  <c r="C271" i="1" s="1"/>
  <c r="N96" i="1"/>
  <c r="L96" i="1"/>
  <c r="J96" i="1"/>
  <c r="I96" i="1"/>
  <c r="G96" i="1"/>
  <c r="F96" i="1"/>
  <c r="E96" i="1"/>
  <c r="D96" i="1"/>
  <c r="N94" i="1"/>
  <c r="L94" i="1"/>
  <c r="J94" i="1"/>
  <c r="I94" i="1"/>
  <c r="G94" i="1"/>
  <c r="F94" i="1"/>
  <c r="E94" i="1"/>
  <c r="D94" i="1"/>
  <c r="N89" i="1"/>
  <c r="L89" i="1"/>
  <c r="J89" i="1"/>
  <c r="I89" i="1"/>
  <c r="G89" i="1"/>
  <c r="F89" i="1"/>
  <c r="E89" i="1"/>
  <c r="D89" i="1"/>
  <c r="C89" i="1"/>
  <c r="C258" i="1"/>
  <c r="F36" i="1"/>
  <c r="G36" i="1"/>
  <c r="I36" i="1"/>
  <c r="J36" i="1"/>
  <c r="L36" i="1"/>
  <c r="N36" i="1"/>
  <c r="E41" i="1"/>
  <c r="F41" i="1"/>
  <c r="G41" i="1"/>
  <c r="I41" i="1"/>
  <c r="J41" i="1"/>
  <c r="L41" i="1"/>
  <c r="N41" i="1"/>
  <c r="E79" i="1"/>
  <c r="F79" i="1"/>
  <c r="G79" i="1"/>
  <c r="I79" i="1"/>
  <c r="J79" i="1"/>
  <c r="L79" i="1"/>
  <c r="N79" i="1"/>
  <c r="E82" i="1"/>
  <c r="F82" i="1"/>
  <c r="G82" i="1"/>
  <c r="I82" i="1"/>
  <c r="J82" i="1"/>
  <c r="L82" i="1"/>
  <c r="N82" i="1"/>
  <c r="E99" i="1"/>
  <c r="F99" i="1"/>
  <c r="G99" i="1"/>
  <c r="I99" i="1"/>
  <c r="J99" i="1"/>
  <c r="L99" i="1"/>
  <c r="N99" i="1"/>
  <c r="I170" i="1"/>
  <c r="D258" i="1"/>
  <c r="E258" i="1"/>
  <c r="F258" i="1"/>
  <c r="G258" i="1"/>
  <c r="I258" i="1"/>
  <c r="J258" i="1"/>
  <c r="L258" i="1"/>
  <c r="N258" i="1"/>
  <c r="E280" i="1"/>
  <c r="F280" i="1"/>
  <c r="G280" i="1"/>
  <c r="I280" i="1"/>
  <c r="J280" i="1"/>
  <c r="L280" i="1"/>
  <c r="F170" i="1" l="1"/>
  <c r="K170" i="1"/>
</calcChain>
</file>

<file path=xl/sharedStrings.xml><?xml version="1.0" encoding="utf-8"?>
<sst xmlns="http://schemas.openxmlformats.org/spreadsheetml/2006/main" count="641" uniqueCount="349">
  <si>
    <t>в том числе по направлениям:</t>
  </si>
  <si>
    <t xml:space="preserve">налог на прибыль организаций </t>
  </si>
  <si>
    <t>налог на доходы физических лиц</t>
  </si>
  <si>
    <t xml:space="preserve">налог на добычу полезных ископаемых </t>
  </si>
  <si>
    <t>налог, взимаемый в связи с применением упрощенной системы налогообложения</t>
  </si>
  <si>
    <t>налог на имущество физических лиц</t>
  </si>
  <si>
    <t>налог на имущество организаций</t>
  </si>
  <si>
    <t>налог на игорный бизнес</t>
  </si>
  <si>
    <t>транспортный налог</t>
  </si>
  <si>
    <t>земельный налог</t>
  </si>
  <si>
    <t xml:space="preserve">Неналоговые доходы - всего </t>
  </si>
  <si>
    <t>Производство и распределение электроэнергии, газа и воды</t>
  </si>
  <si>
    <t>Объем отгруженных товаров собственного производства, выполненных работ и услуг собственными силами - РАЗДЕЛ E: Производство и распределение электроэнергии, газа и воды</t>
  </si>
  <si>
    <t>2.4. Сельское хозяйство</t>
  </si>
  <si>
    <t>Продукция сельского хозяйства</t>
  </si>
  <si>
    <t>млн. руб.</t>
  </si>
  <si>
    <t>Индекс производства продукции сельского хозяйства</t>
  </si>
  <si>
    <t>Индекс-дефлятор продукции сельского хозяйства в хозяйствах всех категорий</t>
  </si>
  <si>
    <t>Продукция сельского хозяйства в хозяйствах всех категорий, в том числе:</t>
  </si>
  <si>
    <t>Продукция растениеводства</t>
  </si>
  <si>
    <t xml:space="preserve">млн.руб. </t>
  </si>
  <si>
    <t>Индекс производства продукции растениеводства</t>
  </si>
  <si>
    <t>Индекс-дефлятор продукции растениеводства</t>
  </si>
  <si>
    <t>Продукция животноводства</t>
  </si>
  <si>
    <t>Индекс производства продукции животноводства</t>
  </si>
  <si>
    <t>Индекс-дефлятор продукции животноводства</t>
  </si>
  <si>
    <t>2.5. Транспорт и связь</t>
  </si>
  <si>
    <t>2.5.1. Транспорт</t>
  </si>
  <si>
    <t>Протяженность автомобильных дорог общего пользования с твердым покрытием (федерального, регионального и межмуниципального, местного значения)</t>
  </si>
  <si>
    <t>км.</t>
  </si>
  <si>
    <t xml:space="preserve">    в том числе федерального значения</t>
  </si>
  <si>
    <t>Плотность железнодорожных путей общего пользования</t>
  </si>
  <si>
    <t>на конец года; км путей на 10000 кв.км территории</t>
  </si>
  <si>
    <t>Плотность автомобильных дорог общего пользования с твердым покрытием</t>
  </si>
  <si>
    <t>Удельный вес автомобильных дорог с твердым покрытием в общей протяженности автомобильных дорог общего пользования</t>
  </si>
  <si>
    <t>на конец года; %</t>
  </si>
  <si>
    <t>2.5.2. Связь</t>
  </si>
  <si>
    <t>в том числе:</t>
  </si>
  <si>
    <t>Наличие квартирных телефонных аппаратов сети общего пользования на 1000 человек населения</t>
  </si>
  <si>
    <t>на конец года; шт.</t>
  </si>
  <si>
    <t>Валовой сбор зерна (в весе после доработки)</t>
  </si>
  <si>
    <t>тыс. тонн</t>
  </si>
  <si>
    <t>Валовой сбор картофеля</t>
  </si>
  <si>
    <t>Валовой сбор овощей</t>
  </si>
  <si>
    <t>Скот и птица на убой (в живом весе)</t>
  </si>
  <si>
    <t>Молоко</t>
  </si>
  <si>
    <t>Яйца</t>
  </si>
  <si>
    <t>млн.шт.</t>
  </si>
  <si>
    <t>тыс. руб.</t>
  </si>
  <si>
    <t>2.7. Строительство</t>
  </si>
  <si>
    <t>Объем работ, выполненных по виду экономической деятельности "Строительство" (Раздел F)</t>
  </si>
  <si>
    <t>акцизы</t>
  </si>
  <si>
    <t>в ценах соответствующих лет; млн. руб.</t>
  </si>
  <si>
    <t>Индекс производства по виду деятельности "Строительство" (Раздел F)</t>
  </si>
  <si>
    <t>% к предыдущему году в сопоставимых ценах</t>
  </si>
  <si>
    <t>Индекс-дефлятор по объему работ, выполненных по виду деятельности "строительство" (Раздел F)</t>
  </si>
  <si>
    <t>Ввод в действие жилых домов</t>
  </si>
  <si>
    <t>тыс. кв. м. в общей площади</t>
  </si>
  <si>
    <t>Удельный вес жилых домов, построенных населением</t>
  </si>
  <si>
    <t>%</t>
  </si>
  <si>
    <t>3. Торговля и услуги населению</t>
  </si>
  <si>
    <t>Индекс потребительских цен</t>
  </si>
  <si>
    <t>Индекс потребительских цен за период с начала года</t>
  </si>
  <si>
    <t>к соответствующему периоду предыдущего года, %</t>
  </si>
  <si>
    <t>Оборот розничной торговли</t>
  </si>
  <si>
    <t>Индекс-дефлятор оборота розничной торговли</t>
  </si>
  <si>
    <t>Оборот общественного питания</t>
  </si>
  <si>
    <t>Индекс потребительских цен на продукцию общественного питания</t>
  </si>
  <si>
    <t>Распределение оборота розничной торговли по формам собственности</t>
  </si>
  <si>
    <t>Государственная и муниципальная</t>
  </si>
  <si>
    <t>Частная</t>
  </si>
  <si>
    <t>Другие формы собственности</t>
  </si>
  <si>
    <t>Распределение оборота розничной торговли по формам торговли</t>
  </si>
  <si>
    <t>Оборот розничной торговли торгующих организаций и индивидуальных предпринимателей, осуществляющих деятельность вне рынка</t>
  </si>
  <si>
    <t>Продажа на розничных рынках и ярмарках</t>
  </si>
  <si>
    <t xml:space="preserve">Оборот розничной торговли по торговым сетям </t>
  </si>
  <si>
    <t>% от оборота розничной торговли</t>
  </si>
  <si>
    <t>Структура оборота розничной торговли</t>
  </si>
  <si>
    <t>Пищевые продукты, включая напитки, и табачные изделия</t>
  </si>
  <si>
    <t>Непродовольственные товары</t>
  </si>
  <si>
    <t>Объем платных услуг населению</t>
  </si>
  <si>
    <t>Индекс-дефлятор объема платных услуг</t>
  </si>
  <si>
    <t>4. Внешнеэкономическая деятельность</t>
  </si>
  <si>
    <t>Экспорт товаров</t>
  </si>
  <si>
    <t xml:space="preserve"> млн. долл. США</t>
  </si>
  <si>
    <t>Импорт товаров</t>
  </si>
  <si>
    <t>Страны дальнего зарубежья</t>
  </si>
  <si>
    <t>Экспорт товаров - всего</t>
  </si>
  <si>
    <t>в том числе по группам товаров:</t>
  </si>
  <si>
    <t>Продовольственные товары и сельскохозяйственное сырье (группы 1-24)</t>
  </si>
  <si>
    <t>Продукция топливно-энергетического комплекса (группа 27)</t>
  </si>
  <si>
    <t>Продукция химической промышленности, каучук (группы 28-40)</t>
  </si>
  <si>
    <t>Древесина и целлюлозно-бумажные изделия (группы 44-49)</t>
  </si>
  <si>
    <t>Металлы и изделия из них (группы 72-83)</t>
  </si>
  <si>
    <t>Машины, оборудование и транспортные средства (группы 84-90)</t>
  </si>
  <si>
    <t>Импорт товаров - всего</t>
  </si>
  <si>
    <t>текстильное и швейное производство</t>
  </si>
  <si>
    <t xml:space="preserve">Государства-участники СНГ </t>
  </si>
  <si>
    <t>единиц</t>
  </si>
  <si>
    <t>в том числе по отдельным видам экономической деятельности:</t>
  </si>
  <si>
    <t>добыча полезных ископаемых</t>
  </si>
  <si>
    <t>обрабатывающие производства</t>
  </si>
  <si>
    <t>производство и распределение электроэнергии, газа и воды</t>
  </si>
  <si>
    <t>строительство</t>
  </si>
  <si>
    <t>оптовая и розничная торговля, ремонт автотранспортных средств, мотоциклов, бытовых изделий и предметов личного пользования</t>
  </si>
  <si>
    <t>транспорт и связь</t>
  </si>
  <si>
    <t>операции с недвижимом имуществом, аренда и предоставление услуг</t>
  </si>
  <si>
    <t>из них научные исследования и разработки</t>
  </si>
  <si>
    <t>тыс. чел.</t>
  </si>
  <si>
    <t>операции с недвижимом имуществом, аренда и предоставление услуг, в том числе:</t>
  </si>
  <si>
    <t xml:space="preserve">       научные исследования и разработки</t>
  </si>
  <si>
    <t xml:space="preserve">млрд. руб. </t>
  </si>
  <si>
    <t>в том числе по видам экономической деятельности:</t>
  </si>
  <si>
    <t>научные исследования и разработки</t>
  </si>
  <si>
    <t>6. Инвестиции</t>
  </si>
  <si>
    <t>Инвестиции в основной капитал</t>
  </si>
  <si>
    <t>Индекс физического объема инвестиций в основной капитал</t>
  </si>
  <si>
    <t>Индекс-дефлятор</t>
  </si>
  <si>
    <t>Объем инвестиций в основной капитал за счет всех источников финансирования (без субъектов малого предпринимательства и объемов инвестиций, не наблюдаемых прямыми статистическими методами) - всего</t>
  </si>
  <si>
    <t>Индекс физического объема</t>
  </si>
  <si>
    <t>Распределение инвестиций в основной капитал за счет всех источников финансирования (без субъектов малого предпринимательства и объемов инвестиций, не наблюдаемых прямыми статистическими методами) по видам экономической деятельности:</t>
  </si>
  <si>
    <t>Раздел А: сельское хозяйство, охота и лесное хозяйство</t>
  </si>
  <si>
    <t>без субъектов малого предпринимательства; млн. руб.</t>
  </si>
  <si>
    <t>Раздел В: рыболовство, рыбоводство</t>
  </si>
  <si>
    <t>Раздел С: добыча полезных ископаемых</t>
  </si>
  <si>
    <t>Подраздел CA: Добыча топливно-энергетических полезных ископаемых</t>
  </si>
  <si>
    <t>Подраздел CB: Добыча полезных ископаемых, кроме топливно-энергетических</t>
  </si>
  <si>
    <t>Раздел D: обрабатывающие производства</t>
  </si>
  <si>
    <t>Подраздел DA: Производство пищевых продуктов, включая напитки, и табака</t>
  </si>
  <si>
    <t>Подраздел DB: Текстильное и швейное производство</t>
  </si>
  <si>
    <t>Подраздел DC: Производство кожи, изделий из кожи и производство обуви</t>
  </si>
  <si>
    <t>Подраздел DD: Обработка древесины и производство изделий из дерева</t>
  </si>
  <si>
    <t>Подраздел DE: Целлюлозно-бумажное производство; издательская и полиграфическая деятельность</t>
  </si>
  <si>
    <t>Подраздел DF: Производство кокса, нефтепродуктов</t>
  </si>
  <si>
    <t>Подраздел DG: Химическое производство</t>
  </si>
  <si>
    <t>Подраздел DH: Производство резиновых и пластмассовых изделий</t>
  </si>
  <si>
    <t>Подраздел DI: Производство прочих неметаллических минеральных продуктов</t>
  </si>
  <si>
    <t>Подраздел DJ: Металлургическое производство и производство готовых металлических изделий</t>
  </si>
  <si>
    <t>Подраздел DK: Производство машин и оборудования</t>
  </si>
  <si>
    <t>Подраздел DL: Производство электрооборудования, электронного и оптического оборудования</t>
  </si>
  <si>
    <t>Подраздел DM: Производство транспортных средств и оборудования</t>
  </si>
  <si>
    <t>Подраздел DN: Прочие производства</t>
  </si>
  <si>
    <t>Раздел E: производство и распределение электроэнергии, газа и воды</t>
  </si>
  <si>
    <t>Раздел F: строительство</t>
  </si>
  <si>
    <t>Раздел G: оптовая и розничная торговля; ремонт автотранспортных средств, мотоциклов, бытовых изделий и предметов личного пользования</t>
  </si>
  <si>
    <t>Раздел H: гостиницы и рестораны</t>
  </si>
  <si>
    <t>Раздел I: транспорт и связь</t>
  </si>
  <si>
    <t>Раздел J: финансовая деятельность</t>
  </si>
  <si>
    <t>Раздел K: операции с недвижимым имуществом, аренда и предоставление услуг</t>
  </si>
  <si>
    <t>Раздел L: государственное управление и обеспечение военной безопасности; социальное страхование</t>
  </si>
  <si>
    <t>Раздел M: образование</t>
  </si>
  <si>
    <t>Раздел N: здравоохранение и предоставление социальных услуг</t>
  </si>
  <si>
    <t>Раздел O: предоставление прочих коммунальных, социальных и персональных услуг</t>
  </si>
  <si>
    <t>Распределение инвестиций в основной капитал по источникам финансирования (без субъектов малого предпринимательства и объема инвестиций, не наблюдаемых прямыми статистическими методами)</t>
  </si>
  <si>
    <t>Собственные средства</t>
  </si>
  <si>
    <t>млн. рублей</t>
  </si>
  <si>
    <t>Привлеченные средства</t>
  </si>
  <si>
    <t>Бюджетные средства</t>
  </si>
  <si>
    <t>млн.руб.</t>
  </si>
  <si>
    <t>из них за счет:</t>
  </si>
  <si>
    <t>средств федерального бюджета</t>
  </si>
  <si>
    <t>образование</t>
  </si>
  <si>
    <t>социальная политика</t>
  </si>
  <si>
    <t>8. Денежные доходы и расходы населения</t>
  </si>
  <si>
    <t>Денежные доходы населения</t>
  </si>
  <si>
    <t>доходы от предпринимательской деятельности</t>
  </si>
  <si>
    <t>оплата труда</t>
  </si>
  <si>
    <t>другие доходы (включая "скрытые", от продажи валюты, денежные переводы и пр.)</t>
  </si>
  <si>
    <t>доходы от собственности</t>
  </si>
  <si>
    <t>социальные выплаты</t>
  </si>
  <si>
    <t>пенсии</t>
  </si>
  <si>
    <t>пособия и социальная помощь</t>
  </si>
  <si>
    <t>стипендии</t>
  </si>
  <si>
    <t xml:space="preserve">Среднедушевые денежные доходы (в месяц) </t>
  </si>
  <si>
    <t>руб.</t>
  </si>
  <si>
    <t>Средний размер назначенных пенсий</t>
  </si>
  <si>
    <t>Реальный размер назначенных пенсий</t>
  </si>
  <si>
    <t>Величина прожиточного минимума (в среднем на душу населения)</t>
  </si>
  <si>
    <t>руб. в месяц</t>
  </si>
  <si>
    <t>Численность населения с денежными доходами ниже величины прожиточного минимума</t>
  </si>
  <si>
    <t>Расходы населения</t>
  </si>
  <si>
    <t xml:space="preserve"> </t>
  </si>
  <si>
    <t>покупка товаров и оплата услуг</t>
  </si>
  <si>
    <t>из них покупка товаров</t>
  </si>
  <si>
    <t>обязательные платежи и разнообразные взносы</t>
  </si>
  <si>
    <t>прочие расходы</t>
  </si>
  <si>
    <t xml:space="preserve">      Превышение доходов над расходами (+), или расходов над доходами (-)</t>
  </si>
  <si>
    <t>9. Труд и занятость</t>
  </si>
  <si>
    <t>Среднегодовая численность занятых в экономике</t>
  </si>
  <si>
    <t>Распределение среднегодовой численности занятых в экономике по формам собственности:</t>
  </si>
  <si>
    <t>на предприятиях и в организациях государственной и муниципальной форм собственности</t>
  </si>
  <si>
    <t>собственность общественных и религиозных организаций (объединений)</t>
  </si>
  <si>
    <t>смешанная российская</t>
  </si>
  <si>
    <t>иностранная, совместная российская и иностранная</t>
  </si>
  <si>
    <t>частная</t>
  </si>
  <si>
    <t>Уровень безработицы</t>
  </si>
  <si>
    <t>Уровень зарегистрированной безработицы (на конец года)</t>
  </si>
  <si>
    <t>Численность безработных (по методологии МОТ)</t>
  </si>
  <si>
    <t>Численность безработных, зарегистрированных в  государственных учреждениях службы занятости населения (на конец года)</t>
  </si>
  <si>
    <t>Численность незанятых граждан, зарегистрированных в государственных учреждениях службы занятости населения, в расчете на одну заявленную вакансию (на конец года)</t>
  </si>
  <si>
    <t>чел.</t>
  </si>
  <si>
    <t>Фонд начисленной заработной платы всех работников</t>
  </si>
  <si>
    <t>Выплаты социального характера - всего</t>
  </si>
  <si>
    <t>Просроченная задолженность по заработной плате в процентах к месячному фонду заработной платы организаций, имеющих просроченную задолженность (без субъектов малого предпринимательства)</t>
  </si>
  <si>
    <t>на конец года, %</t>
  </si>
  <si>
    <t>Удельный вес лиц с высшим образованием в численности занятых в экономике</t>
  </si>
  <si>
    <t>10. Развитие социальной сферы</t>
  </si>
  <si>
    <t>Численность детей в дошкольных образовательных учреждениях</t>
  </si>
  <si>
    <t xml:space="preserve">Численность обучающихся общеобразовательных учреждениях (без вечерних (сменных) общеобразовательных учреждениях (на начало учебного года) </t>
  </si>
  <si>
    <t>государственных и муниципальных</t>
  </si>
  <si>
    <t>негосударственных</t>
  </si>
  <si>
    <t>Численность обучающихся в образовательных учреждений начального профессионального образования</t>
  </si>
  <si>
    <t>Численность студентов образовательных учреждений среднего профессионального образования (на начало учебного года)</t>
  </si>
  <si>
    <t>из них в государственных и муниципальных образовательных учреждениях</t>
  </si>
  <si>
    <t>Численность студентов образовательных учреждений высшего профессионального образования (на начало учебного года)</t>
  </si>
  <si>
    <t>Выпуск специалистов:</t>
  </si>
  <si>
    <t>Выпуск специалистов образовательными учреждениями среднего профессионального образования</t>
  </si>
  <si>
    <t>Выпуск специалистов образовательными учреждениями высшего профессионального образования</t>
  </si>
  <si>
    <t>Обеспеченность</t>
  </si>
  <si>
    <t xml:space="preserve">Обеспеченность: </t>
  </si>
  <si>
    <t xml:space="preserve"> коек </t>
  </si>
  <si>
    <t>общедоступными  библиотеками</t>
  </si>
  <si>
    <t>учрежд. на 100 тыс.населения</t>
  </si>
  <si>
    <t>учреждениями культурно-досугового типа</t>
  </si>
  <si>
    <t>дошкольными образовательными учреждениями</t>
  </si>
  <si>
    <t>мощностью амбулаторно-поликлинических учреждений на 10 000 человек населения</t>
  </si>
  <si>
    <t>на конец года; посещений в смену</t>
  </si>
  <si>
    <t>Численность:</t>
  </si>
  <si>
    <t>врачей всех специальностей</t>
  </si>
  <si>
    <t>на конец года; тыс. чел.</t>
  </si>
  <si>
    <t>среднего медицинского персонала</t>
  </si>
  <si>
    <t>11. Окружающая среда</t>
  </si>
  <si>
    <t xml:space="preserve">Текущие затраты на охрану окружающей среды </t>
  </si>
  <si>
    <t xml:space="preserve">Инвестиции в основной капитал, направленные на охрану окружающей среды и рациональное использование природных ресурсов </t>
  </si>
  <si>
    <t>Всего</t>
  </si>
  <si>
    <t>бюджетов субъектов Российской Федерации и местных бюджетов</t>
  </si>
  <si>
    <t>собственных средств предприятий</t>
  </si>
  <si>
    <r>
      <t xml:space="preserve">Реальные </t>
    </r>
    <r>
      <rPr>
        <sz val="14"/>
        <color indexed="8"/>
        <rFont val="Times New Roman"/>
        <family val="1"/>
        <charset val="204"/>
      </rPr>
      <t>денежные доходы населения</t>
    </r>
  </si>
  <si>
    <t xml:space="preserve">Число выбывших с территории региона </t>
  </si>
  <si>
    <t>тыс. человек</t>
  </si>
  <si>
    <t>Число прибывших на территорию региона</t>
  </si>
  <si>
    <t>Сброс загрязненных сточных вод в поверхностные водные объекты</t>
  </si>
  <si>
    <t>млн. куб.м</t>
  </si>
  <si>
    <t>Выбросы загрязняющих веществ в атмосферный воздух, отходящих от стационарных источников</t>
  </si>
  <si>
    <t>Использование свежей воды</t>
  </si>
  <si>
    <t>млн.куб.м</t>
  </si>
  <si>
    <t>Объем оборотной и последовательно используемой воды</t>
  </si>
  <si>
    <t>млн. куб. м.</t>
  </si>
  <si>
    <t>Темп роста отгрузки - РАЗДЕЛ С: Добыча полезных ископаемых</t>
  </si>
  <si>
    <t>Темп роста отгрузки - РАЗДЕЛ D: Обрабатывающие производства</t>
  </si>
  <si>
    <t>% к предыдущему году в действующих ценах</t>
  </si>
  <si>
    <t>Индекс-дефлятор отрузки - РАЗДЕЛ C: Добыча полезных ископаемых</t>
  </si>
  <si>
    <t>Индекс-дефлятор отрузки - РАЗДЕЛ D: Обрабатывающие производства</t>
  </si>
  <si>
    <t>Среднесписочная численность работников организаций (без внешних совместителей)</t>
  </si>
  <si>
    <t>Безвозмездные поступления</t>
  </si>
  <si>
    <t>дотации из федерального бюджета</t>
  </si>
  <si>
    <t>дотации на выравнивание бюджетной обеспеченности</t>
  </si>
  <si>
    <t>субсидии из федерального бюджета</t>
  </si>
  <si>
    <t>субвенции из федерального бюджета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</si>
  <si>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</si>
  <si>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</si>
  <si>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</si>
  <si>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</si>
  <si>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</si>
  <si>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</si>
  <si>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культура, кинематография</t>
  </si>
  <si>
    <t>здравоохранение</t>
  </si>
  <si>
    <t>физическая культура и спорт</t>
  </si>
  <si>
    <t>средства массовой информации</t>
  </si>
  <si>
    <t>обслуживание государственного и муниципального долга</t>
  </si>
  <si>
    <t>Темп роста отгрузки - РАЗДЕЛ E: Производство и распределение электроэнергии, газа и воды</t>
  </si>
  <si>
    <t>Численность экономически активного населения</t>
  </si>
  <si>
    <t>мест на 1000 детей в возрасте 1-6 лет</t>
  </si>
  <si>
    <t xml:space="preserve">Основные показатели, представляемые для разработки прогноза социально-экономического развития  Российской Федерации </t>
  </si>
  <si>
    <t>Показатели</t>
  </si>
  <si>
    <t>Единица измерения</t>
  </si>
  <si>
    <t>отчет</t>
  </si>
  <si>
    <t>оценка</t>
  </si>
  <si>
    <t>прогноз</t>
  </si>
  <si>
    <t>1. Население</t>
  </si>
  <si>
    <t>Численность населения (среднегодовая)</t>
  </si>
  <si>
    <t>Все население (среднегодовая)</t>
  </si>
  <si>
    <t>тыс.чел.</t>
  </si>
  <si>
    <t>% к предыдущему году</t>
  </si>
  <si>
    <t>Городское население (среднегодовая)</t>
  </si>
  <si>
    <t>Сельское население (среднегодовая)</t>
  </si>
  <si>
    <t>Общий коэффициент рождаемости</t>
  </si>
  <si>
    <t>число родившихся на 1000 человек населения</t>
  </si>
  <si>
    <t>Общий коэффициент смертности</t>
  </si>
  <si>
    <t>число умерших на 1000 человек населения</t>
  </si>
  <si>
    <t>Коэффициент естественного прироста населения</t>
  </si>
  <si>
    <t>на 1000 человек населения</t>
  </si>
  <si>
    <t>Коэффициент миграционного прироста</t>
  </si>
  <si>
    <t>на 10 000 человек населения</t>
  </si>
  <si>
    <t>2. Производство товаров и услуг</t>
  </si>
  <si>
    <t>2.1. Выпуск товаров и услуг</t>
  </si>
  <si>
    <t>Выпуск товаров и услуг</t>
  </si>
  <si>
    <t xml:space="preserve">млн. руб. </t>
  </si>
  <si>
    <t>2.3. Промышленное производство</t>
  </si>
  <si>
    <t>Добыча полезных ископаемых</t>
  </si>
  <si>
    <t>Объем отгруженных товаров собственного производства, выполненных работ и услуг собственными силами - РАЗДЕЛ C: Добыча полезных ископаемых</t>
  </si>
  <si>
    <t>Индекс производства - РАЗДЕЛ C: Добыча полезных ископаемых</t>
  </si>
  <si>
    <t>Обрабатывающие производства</t>
  </si>
  <si>
    <t>Объем отгруженных товаров собственного производства, выполненных работ и услуг собственными силами - РАЗДЕЛ D: Обрабатывающие производства</t>
  </si>
  <si>
    <t>Индекс производства - РАЗДЕЛ D: Обрабатывающие производства</t>
  </si>
  <si>
    <t>Налоговые и неналоговые доходы - всего</t>
  </si>
  <si>
    <t>в ценах соответствующих лет; % от общего объема оборота розничной торговли муниципального образования</t>
  </si>
  <si>
    <t>Среднемесячная номинальная начисленная заработная плата в целом по району</t>
  </si>
  <si>
    <t>Доходы консолидированного бюджета муниципального района - всего</t>
  </si>
  <si>
    <t>Налоговые доходы консолидированного бюджета муниципалного района - всего</t>
  </si>
  <si>
    <t>Расходы консолидированного бюджета муниципального района всего</t>
  </si>
  <si>
    <t xml:space="preserve">7. Консолидированный бюджет муниципального района </t>
  </si>
  <si>
    <t>% от общей численности населения района</t>
  </si>
  <si>
    <t xml:space="preserve">      Дефицит(-),профицит(+) консолидированного бюджета муниципального района</t>
  </si>
  <si>
    <t>Муниципальный долг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</si>
  <si>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</si>
  <si>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</t>
  </si>
  <si>
    <t>5. Малое и среднее предпринимательство, включая микропредприятия</t>
  </si>
  <si>
    <t>Число малых и средних предприятий, включая микропредприятия (на конец года)</t>
  </si>
  <si>
    <t xml:space="preserve">                               </t>
  </si>
  <si>
    <t>Среднесписочная численность работников малых и средних предприятий, включая микропредприятия (без внешних совместителей)</t>
  </si>
  <si>
    <t>Оборот малых и средних предприятий, включая микропредприятия</t>
  </si>
  <si>
    <t>4760,9/100</t>
  </si>
  <si>
    <t xml:space="preserve"> % от общего объема оборота розничной торговли муниципального образования</t>
  </si>
  <si>
    <t>в ценах соответствующих лет;</t>
  </si>
  <si>
    <t>к</t>
  </si>
  <si>
    <t>5001,9/100</t>
  </si>
  <si>
    <t>5150/100</t>
  </si>
  <si>
    <t xml:space="preserve">                                                                                                                                                               </t>
  </si>
  <si>
    <t>на 2017 год и на период до 2019 года.</t>
  </si>
  <si>
    <t>Валдайский муниципальный район</t>
  </si>
  <si>
    <t>базовый</t>
  </si>
  <si>
    <t>целевой</t>
  </si>
  <si>
    <t xml:space="preserve">2.6. Производство важнейших видов продукции в натуральном выражении </t>
  </si>
  <si>
    <t>4507,0/100</t>
  </si>
  <si>
    <t>4555,0/100</t>
  </si>
  <si>
    <t>4560,0/100</t>
  </si>
  <si>
    <t>4575,0/100</t>
  </si>
  <si>
    <t>4584,0/100</t>
  </si>
  <si>
    <t>4721,0/100</t>
  </si>
  <si>
    <t>4817,5/100</t>
  </si>
  <si>
    <t>4666,0/100</t>
  </si>
  <si>
    <t>4886,4/100</t>
  </si>
  <si>
    <t>больничными койками</t>
  </si>
  <si>
    <t>консервативный</t>
  </si>
  <si>
    <t>Приложение</t>
  </si>
  <si>
    <t>к постановлению Администрации</t>
  </si>
  <si>
    <t>муниципального района</t>
  </si>
  <si>
    <t>от 24.11.2016 №1883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</si>
</sst>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3" x14ac:knownFonts="1">
    <font>
      <sz val="10"/>
      <name val="Arial Cyr"/>
      <charset val="204"/>
    </font>
    <font>
      <sz val="10"/>
      <name val="Arial Cyr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7"/>
      <color indexed="8"/>
      <name val="Tahoma"/>
      <family val="2"/>
    </font>
    <font>
      <sz val="9"/>
      <color indexed="8"/>
      <name val="Arial Cyr"/>
      <family val="2"/>
      <charset val="204"/>
    </font>
    <font>
      <b/>
      <sz val="16"/>
      <name val="Arial Cyr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4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Continuous" vertical="center" wrapText="1"/>
    </xf>
    <xf numFmtId="0" fontId="2" fillId="0" borderId="1" xfId="0" applyFont="1" applyFill="1" applyBorder="1" applyAlignment="1" applyProtection="1">
      <alignment horizontal="left" vertical="center" wrapText="1" shrinkToFit="1"/>
    </xf>
    <xf numFmtId="0" fontId="3" fillId="0" borderId="1" xfId="0" applyFont="1" applyFill="1" applyBorder="1" applyAlignment="1" applyProtection="1">
      <alignment horizontal="center" vertical="center" wrapText="1"/>
    </xf>
    <xf numFmtId="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 shrinkToFit="1"/>
    </xf>
    <xf numFmtId="0" fontId="3" fillId="0" borderId="1" xfId="0" applyFont="1" applyFill="1" applyBorder="1" applyAlignment="1">
      <alignment horizontal="left" vertical="center" wrapText="1" shrinkToFit="1"/>
    </xf>
    <xf numFmtId="0" fontId="3" fillId="0" borderId="1" xfId="0" applyFont="1" applyFill="1" applyBorder="1" applyAlignment="1" applyProtection="1">
      <alignment horizontal="left" vertical="center" wrapText="1" shrinkToFit="1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 shrinkToFit="1"/>
    </xf>
    <xf numFmtId="0" fontId="2" fillId="0" borderId="1" xfId="0" applyFont="1" applyFill="1" applyBorder="1" applyAlignment="1">
      <alignment horizontal="left" vertical="center" wrapText="1" shrinkToFit="1"/>
    </xf>
    <xf numFmtId="0" fontId="0" fillId="0" borderId="0" xfId="0" applyFill="1"/>
    <xf numFmtId="4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 shrinkToFit="1"/>
    </xf>
    <xf numFmtId="0" fontId="9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 shrinkToFit="1"/>
    </xf>
    <xf numFmtId="0" fontId="8" fillId="0" borderId="1" xfId="0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 applyProtection="1">
      <alignment vertical="center" wrapText="1" shrinkToFit="1"/>
    </xf>
    <xf numFmtId="0" fontId="9" fillId="0" borderId="2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vertical="center" wrapText="1" shrinkToFit="1"/>
    </xf>
    <xf numFmtId="0" fontId="9" fillId="0" borderId="1" xfId="0" applyFont="1" applyFill="1" applyBorder="1" applyAlignment="1" applyProtection="1">
      <alignment horizontal="left" vertical="center" wrapText="1" shrinkToFit="1"/>
    </xf>
    <xf numFmtId="0" fontId="1" fillId="0" borderId="1" xfId="0" applyFont="1" applyFill="1" applyBorder="1"/>
    <xf numFmtId="0" fontId="9" fillId="0" borderId="2" xfId="0" applyFont="1" applyFill="1" applyBorder="1" applyAlignment="1">
      <alignment horizontal="left" vertical="center" wrapText="1" shrinkToFit="1"/>
    </xf>
    <xf numFmtId="0" fontId="9" fillId="0" borderId="2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 shrinkToFit="1"/>
    </xf>
    <xf numFmtId="4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4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</xf>
    <xf numFmtId="16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/>
    <xf numFmtId="0" fontId="2" fillId="0" borderId="1" xfId="0" applyFont="1" applyFill="1" applyBorder="1" applyAlignment="1" applyProtection="1">
      <alignment horizontal="left" vertical="center" wrapText="1"/>
    </xf>
    <xf numFmtId="4" fontId="3" fillId="0" borderId="1" xfId="0" applyNumberFormat="1" applyFont="1" applyFill="1" applyBorder="1" applyAlignment="1" applyProtection="1">
      <alignment horizontal="left" vertical="center" wrapText="1"/>
      <protection locked="0"/>
    </xf>
    <xf numFmtId="164" fontId="10" fillId="0" borderId="4" xfId="0" applyNumberFormat="1" applyFont="1" applyFill="1" applyBorder="1" applyAlignment="1" applyProtection="1">
      <alignment horizontal="right"/>
      <protection locked="0"/>
    </xf>
    <xf numFmtId="164" fontId="10" fillId="0" borderId="5" xfId="0" applyNumberFormat="1" applyFont="1" applyFill="1" applyBorder="1" applyAlignment="1" applyProtection="1">
      <alignment horizontal="right"/>
      <protection locked="0"/>
    </xf>
    <xf numFmtId="164" fontId="10" fillId="0" borderId="1" xfId="0" applyNumberFormat="1" applyFont="1" applyFill="1" applyBorder="1" applyAlignment="1" applyProtection="1">
      <alignment horizontal="right"/>
      <protection locked="0"/>
    </xf>
    <xf numFmtId="4" fontId="9" fillId="0" borderId="1" xfId="0" applyNumberFormat="1" applyFont="1" applyFill="1" applyBorder="1" applyAlignment="1" applyProtection="1">
      <alignment horizontal="center" wrapText="1"/>
      <protection locked="0"/>
    </xf>
    <xf numFmtId="2" fontId="9" fillId="0" borderId="1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164" fontId="10" fillId="0" borderId="6" xfId="0" applyNumberFormat="1" applyFont="1" applyFill="1" applyBorder="1" applyAlignment="1" applyProtection="1">
      <alignment horizontal="right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4" xfId="1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4" fillId="0" borderId="1" xfId="0" applyFont="1" applyFill="1" applyBorder="1" applyAlignment="1" applyProtection="1">
      <alignment horizontal="center" vertical="center" wrapText="1"/>
    </xf>
    <xf numFmtId="165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</xf>
    <xf numFmtId="1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1" xfId="0" applyNumberFormat="1" applyFont="1" applyFill="1" applyBorder="1" applyAlignment="1">
      <alignment horizontal="center" vertical="center" wrapText="1" shrinkToFit="1"/>
    </xf>
    <xf numFmtId="164" fontId="3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wrapText="1"/>
    </xf>
    <xf numFmtId="0" fontId="9" fillId="0" borderId="2" xfId="0" applyFont="1" applyFill="1" applyBorder="1" applyAlignment="1" applyProtection="1">
      <alignment horizontal="center" wrapText="1"/>
    </xf>
    <xf numFmtId="0" fontId="9" fillId="0" borderId="1" xfId="0" applyFont="1" applyFill="1" applyBorder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95"/>
  <sheetViews>
    <sheetView tabSelected="1" view="pageBreakPreview" zoomScale="60" zoomScaleNormal="70" workbookViewId="0">
      <selection activeCell="F21" sqref="F21"/>
    </sheetView>
  </sheetViews>
  <sheetFormatPr defaultRowHeight="13.2" x14ac:dyDescent="0.25"/>
  <cols>
    <col min="1" max="1" width="78.5546875" customWidth="1"/>
    <col min="2" max="2" width="43.44140625" customWidth="1"/>
    <col min="3" max="14" width="13.6640625" customWidth="1"/>
    <col min="15" max="15" width="8.44140625" customWidth="1"/>
  </cols>
  <sheetData>
    <row r="1" spans="1:14" ht="13.8" x14ac:dyDescent="0.25">
      <c r="K1" s="55" t="s">
        <v>345</v>
      </c>
      <c r="L1" s="55"/>
      <c r="M1" s="55"/>
      <c r="N1" s="55"/>
    </row>
    <row r="2" spans="1:14" ht="13.8" x14ac:dyDescent="0.25">
      <c r="K2" s="54"/>
      <c r="L2" s="54" t="s">
        <v>346</v>
      </c>
      <c r="M2" s="54"/>
      <c r="N2" s="54"/>
    </row>
    <row r="3" spans="1:14" ht="13.8" x14ac:dyDescent="0.25">
      <c r="K3" s="54"/>
      <c r="L3" s="54" t="s">
        <v>347</v>
      </c>
      <c r="M3" s="54"/>
      <c r="N3" s="54"/>
    </row>
    <row r="4" spans="1:14" ht="13.8" x14ac:dyDescent="0.25">
      <c r="K4" s="54"/>
      <c r="L4" s="54" t="s">
        <v>348</v>
      </c>
      <c r="M4" s="54"/>
      <c r="N4" s="54"/>
    </row>
    <row r="6" spans="1:14" ht="21" x14ac:dyDescent="0.25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ht="24.75" customHeight="1" x14ac:dyDescent="0.25">
      <c r="A7" s="57" t="s">
        <v>273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</row>
    <row r="8" spans="1:14" ht="25.5" customHeight="1" x14ac:dyDescent="0.25">
      <c r="A8" s="57" t="s">
        <v>329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</row>
    <row r="9" spans="1:14" ht="45" customHeight="1" x14ac:dyDescent="0.3">
      <c r="A9" s="31" t="s">
        <v>330</v>
      </c>
    </row>
    <row r="11" spans="1:14" ht="17.399999999999999" x14ac:dyDescent="0.25">
      <c r="A11" s="58" t="s">
        <v>274</v>
      </c>
      <c r="B11" s="59" t="s">
        <v>275</v>
      </c>
      <c r="C11" s="2" t="s">
        <v>276</v>
      </c>
      <c r="D11" s="2" t="s">
        <v>276</v>
      </c>
      <c r="E11" s="2" t="s">
        <v>277</v>
      </c>
      <c r="F11" s="2" t="s">
        <v>278</v>
      </c>
      <c r="G11" s="2"/>
      <c r="H11" s="2"/>
      <c r="I11" s="2"/>
      <c r="J11" s="2"/>
      <c r="K11" s="2"/>
      <c r="L11" s="2"/>
      <c r="M11" s="2"/>
      <c r="N11" s="2"/>
    </row>
    <row r="12" spans="1:14" ht="17.399999999999999" x14ac:dyDescent="0.25">
      <c r="A12" s="58"/>
      <c r="B12" s="60"/>
      <c r="C12" s="59">
        <v>2014</v>
      </c>
      <c r="D12" s="59">
        <v>2015</v>
      </c>
      <c r="E12" s="59">
        <v>2016</v>
      </c>
      <c r="F12" s="2">
        <v>2017</v>
      </c>
      <c r="G12" s="2"/>
      <c r="H12" s="2"/>
      <c r="I12" s="2">
        <v>2018</v>
      </c>
      <c r="J12" s="2"/>
      <c r="K12" s="2"/>
      <c r="L12" s="2">
        <v>2019</v>
      </c>
      <c r="M12" s="2"/>
      <c r="N12" s="2"/>
    </row>
    <row r="13" spans="1:14" ht="18.75" customHeight="1" x14ac:dyDescent="0.25">
      <c r="A13" s="58"/>
      <c r="B13" s="61"/>
      <c r="C13" s="61"/>
      <c r="D13" s="61"/>
      <c r="E13" s="61"/>
      <c r="F13" s="1" t="s">
        <v>344</v>
      </c>
      <c r="G13" s="1" t="s">
        <v>331</v>
      </c>
      <c r="H13" s="1" t="s">
        <v>332</v>
      </c>
      <c r="I13" s="1" t="s">
        <v>344</v>
      </c>
      <c r="J13" s="1" t="s">
        <v>331</v>
      </c>
      <c r="K13" s="1" t="s">
        <v>332</v>
      </c>
      <c r="L13" s="1" t="s">
        <v>344</v>
      </c>
      <c r="M13" s="1" t="s">
        <v>331</v>
      </c>
      <c r="N13" s="1" t="s">
        <v>332</v>
      </c>
    </row>
    <row r="14" spans="1:14" ht="18" x14ac:dyDescent="0.25">
      <c r="A14" s="3" t="s">
        <v>279</v>
      </c>
      <c r="B14" s="32"/>
      <c r="C14" s="5"/>
      <c r="D14" s="5"/>
      <c r="E14" s="5"/>
      <c r="F14" s="5"/>
      <c r="G14" s="5"/>
      <c r="H14" s="5" t="s">
        <v>181</v>
      </c>
      <c r="I14" s="5"/>
      <c r="J14" s="5"/>
      <c r="K14" s="5"/>
      <c r="L14" s="5"/>
      <c r="M14" s="5"/>
      <c r="N14" s="5"/>
    </row>
    <row r="15" spans="1:14" ht="18" x14ac:dyDescent="0.25">
      <c r="A15" s="3" t="s">
        <v>280</v>
      </c>
      <c r="B15" s="32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</row>
    <row r="16" spans="1:14" ht="18" x14ac:dyDescent="0.25">
      <c r="A16" s="6" t="s">
        <v>281</v>
      </c>
      <c r="B16" s="4" t="s">
        <v>282</v>
      </c>
      <c r="C16" s="5">
        <v>24415</v>
      </c>
      <c r="D16" s="5">
        <v>24237</v>
      </c>
      <c r="E16" s="5">
        <v>24050</v>
      </c>
      <c r="F16" s="5">
        <v>23900</v>
      </c>
      <c r="G16" s="5">
        <v>23930</v>
      </c>
      <c r="H16" s="5">
        <v>23950</v>
      </c>
      <c r="I16" s="5">
        <v>23600</v>
      </c>
      <c r="J16" s="5">
        <v>23620</v>
      </c>
      <c r="K16" s="5">
        <v>23650</v>
      </c>
      <c r="L16" s="5">
        <v>23300</v>
      </c>
      <c r="M16" s="5">
        <v>23300</v>
      </c>
      <c r="N16" s="5">
        <v>23300</v>
      </c>
    </row>
    <row r="17" spans="1:14" ht="18" x14ac:dyDescent="0.25">
      <c r="A17" s="6" t="s">
        <v>284</v>
      </c>
      <c r="B17" s="4" t="s">
        <v>282</v>
      </c>
      <c r="C17" s="33">
        <v>14673</v>
      </c>
      <c r="D17" s="5">
        <v>14614</v>
      </c>
      <c r="E17" s="5">
        <v>14400</v>
      </c>
      <c r="F17" s="5">
        <v>14300</v>
      </c>
      <c r="G17" s="5">
        <v>14320</v>
      </c>
      <c r="H17" s="5">
        <v>14330</v>
      </c>
      <c r="I17" s="5">
        <v>14100</v>
      </c>
      <c r="J17" s="5">
        <v>14110</v>
      </c>
      <c r="K17" s="5">
        <v>14125</v>
      </c>
      <c r="L17" s="5">
        <v>13900</v>
      </c>
      <c r="M17" s="5">
        <v>13900</v>
      </c>
      <c r="N17" s="5">
        <v>13900</v>
      </c>
    </row>
    <row r="18" spans="1:14" ht="18" x14ac:dyDescent="0.25">
      <c r="A18" s="6" t="s">
        <v>285</v>
      </c>
      <c r="B18" s="4" t="s">
        <v>282</v>
      </c>
      <c r="C18" s="5">
        <v>9742</v>
      </c>
      <c r="D18" s="5">
        <v>9623</v>
      </c>
      <c r="E18" s="5">
        <v>9650</v>
      </c>
      <c r="F18" s="5">
        <v>9600</v>
      </c>
      <c r="G18" s="5">
        <v>9610</v>
      </c>
      <c r="H18" s="5">
        <v>9620</v>
      </c>
      <c r="I18" s="5">
        <v>9500</v>
      </c>
      <c r="J18" s="5">
        <v>9510</v>
      </c>
      <c r="K18" s="5">
        <v>9525</v>
      </c>
      <c r="L18" s="5">
        <v>9400</v>
      </c>
      <c r="M18" s="5">
        <v>9400</v>
      </c>
      <c r="N18" s="5">
        <v>9400</v>
      </c>
    </row>
    <row r="19" spans="1:14" ht="36" x14ac:dyDescent="0.25">
      <c r="A19" s="6" t="s">
        <v>286</v>
      </c>
      <c r="B19" s="4" t="s">
        <v>287</v>
      </c>
      <c r="C19" s="5">
        <v>10.8</v>
      </c>
      <c r="D19" s="5">
        <v>11.1</v>
      </c>
      <c r="E19" s="5">
        <v>11</v>
      </c>
      <c r="F19" s="5">
        <v>11</v>
      </c>
      <c r="G19" s="5">
        <v>11.05</v>
      </c>
      <c r="H19" s="5">
        <v>11.1</v>
      </c>
      <c r="I19" s="5">
        <v>11.05</v>
      </c>
      <c r="J19" s="5">
        <v>11.1</v>
      </c>
      <c r="K19" s="5">
        <v>11.15</v>
      </c>
      <c r="L19" s="5">
        <v>1.1499999999999999</v>
      </c>
      <c r="M19" s="5">
        <v>11.2</v>
      </c>
      <c r="N19" s="5">
        <v>11.2</v>
      </c>
    </row>
    <row r="20" spans="1:14" ht="36" x14ac:dyDescent="0.25">
      <c r="A20" s="6" t="s">
        <v>288</v>
      </c>
      <c r="B20" s="4" t="s">
        <v>289</v>
      </c>
      <c r="C20" s="5">
        <v>19.3</v>
      </c>
      <c r="D20" s="5">
        <v>19.3</v>
      </c>
      <c r="E20" s="5">
        <v>19.2</v>
      </c>
      <c r="F20" s="5">
        <v>19.2</v>
      </c>
      <c r="G20" s="5">
        <v>19.2</v>
      </c>
      <c r="H20" s="5">
        <v>19.149999999999999</v>
      </c>
      <c r="I20" s="5">
        <v>19.149999999999999</v>
      </c>
      <c r="J20" s="5">
        <v>19.100000000000001</v>
      </c>
      <c r="K20" s="5">
        <v>19.05</v>
      </c>
      <c r="L20" s="5">
        <v>19.05</v>
      </c>
      <c r="M20" s="5">
        <v>19</v>
      </c>
      <c r="N20" s="5">
        <v>19</v>
      </c>
    </row>
    <row r="21" spans="1:14" ht="18" x14ac:dyDescent="0.25">
      <c r="A21" s="6" t="s">
        <v>290</v>
      </c>
      <c r="B21" s="4" t="s">
        <v>291</v>
      </c>
      <c r="C21" s="5">
        <v>-9.5</v>
      </c>
      <c r="D21" s="5">
        <v>-8.6</v>
      </c>
      <c r="E21" s="5">
        <v>-9.4</v>
      </c>
      <c r="F21" s="5">
        <v>-9.4</v>
      </c>
      <c r="G21" s="5">
        <v>-9.3000000000000007</v>
      </c>
      <c r="H21" s="5">
        <v>-9.1999999999999993</v>
      </c>
      <c r="I21" s="5">
        <v>-9.3000000000000007</v>
      </c>
      <c r="J21" s="5">
        <v>-9.1999999999999993</v>
      </c>
      <c r="K21" s="5">
        <v>-9.1</v>
      </c>
      <c r="L21" s="5">
        <v>-9.1999999999999993</v>
      </c>
      <c r="M21" s="5">
        <v>-9.1999999999999993</v>
      </c>
      <c r="N21" s="5">
        <v>-9.1999999999999993</v>
      </c>
    </row>
    <row r="22" spans="1:14" ht="18" x14ac:dyDescent="0.25">
      <c r="A22" s="6" t="s">
        <v>240</v>
      </c>
      <c r="B22" s="4" t="s">
        <v>239</v>
      </c>
      <c r="C22" s="5">
        <v>1</v>
      </c>
      <c r="D22" s="5">
        <v>1.3</v>
      </c>
      <c r="E22" s="5">
        <v>0.9</v>
      </c>
      <c r="F22" s="5">
        <v>0.9</v>
      </c>
      <c r="G22" s="5">
        <v>1</v>
      </c>
      <c r="H22" s="5">
        <v>1</v>
      </c>
      <c r="I22" s="5">
        <v>1</v>
      </c>
      <c r="J22" s="5">
        <v>1.1000000000000001</v>
      </c>
      <c r="K22" s="5">
        <v>1.1000000000000001</v>
      </c>
      <c r="L22" s="5">
        <v>1.1000000000000001</v>
      </c>
      <c r="M22" s="5">
        <v>1.2</v>
      </c>
      <c r="N22" s="5">
        <v>1.2</v>
      </c>
    </row>
    <row r="23" spans="1:14" ht="18" x14ac:dyDescent="0.25">
      <c r="A23" s="6" t="s">
        <v>238</v>
      </c>
      <c r="B23" s="4" t="s">
        <v>239</v>
      </c>
      <c r="C23" s="5">
        <v>1.2</v>
      </c>
      <c r="D23" s="5">
        <v>1.2</v>
      </c>
      <c r="E23" s="5">
        <v>1</v>
      </c>
      <c r="F23" s="5">
        <v>1.1000000000000001</v>
      </c>
      <c r="G23" s="5">
        <v>1</v>
      </c>
      <c r="H23" s="5">
        <v>1</v>
      </c>
      <c r="I23" s="5">
        <v>1</v>
      </c>
      <c r="J23" s="5">
        <v>0.9</v>
      </c>
      <c r="K23" s="5">
        <v>0.9</v>
      </c>
      <c r="L23" s="5">
        <v>0.9</v>
      </c>
      <c r="M23" s="5">
        <v>0.9</v>
      </c>
      <c r="N23" s="5">
        <v>0.9</v>
      </c>
    </row>
    <row r="24" spans="1:14" ht="18" x14ac:dyDescent="0.25">
      <c r="A24" s="6" t="s">
        <v>292</v>
      </c>
      <c r="B24" s="4" t="s">
        <v>293</v>
      </c>
      <c r="C24" s="5">
        <v>-6.1</v>
      </c>
      <c r="D24" s="5">
        <v>5.8</v>
      </c>
      <c r="E24" s="5">
        <v>-6</v>
      </c>
      <c r="F24" s="5">
        <v>-6</v>
      </c>
      <c r="G24" s="5">
        <v>-6</v>
      </c>
      <c r="H24" s="5">
        <v>-5.9</v>
      </c>
      <c r="I24" s="5">
        <v>-5.9</v>
      </c>
      <c r="J24" s="5">
        <v>-5.8</v>
      </c>
      <c r="K24" s="5">
        <v>-5.8</v>
      </c>
      <c r="L24" s="5">
        <v>-5.8</v>
      </c>
      <c r="M24" s="5">
        <v>-5.7</v>
      </c>
      <c r="N24" s="5">
        <v>-5.7</v>
      </c>
    </row>
    <row r="25" spans="1:14" ht="18" x14ac:dyDescent="0.25">
      <c r="A25" s="3" t="s">
        <v>294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</row>
    <row r="26" spans="1:14" ht="18" x14ac:dyDescent="0.25">
      <c r="A26" s="3" t="s">
        <v>295</v>
      </c>
      <c r="B26" s="4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</row>
    <row r="27" spans="1:14" ht="18" x14ac:dyDescent="0.25">
      <c r="A27" s="6" t="s">
        <v>296</v>
      </c>
      <c r="B27" s="4" t="s">
        <v>297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</row>
    <row r="28" spans="1:14" ht="18" x14ac:dyDescent="0.25">
      <c r="A28" s="3" t="s">
        <v>298</v>
      </c>
      <c r="B28" s="4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</row>
    <row r="29" spans="1:14" ht="18" x14ac:dyDescent="0.25">
      <c r="A29" s="3" t="s">
        <v>299</v>
      </c>
      <c r="B29" s="4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</row>
    <row r="30" spans="1:14" ht="54" x14ac:dyDescent="0.25">
      <c r="A30" s="6" t="s">
        <v>300</v>
      </c>
      <c r="B30" s="4" t="s">
        <v>297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</row>
    <row r="31" spans="1:14" ht="36.75" customHeight="1" x14ac:dyDescent="0.25">
      <c r="A31" s="6" t="s">
        <v>248</v>
      </c>
      <c r="B31" s="4" t="s">
        <v>250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</row>
    <row r="32" spans="1:14" ht="38.25" customHeight="1" x14ac:dyDescent="0.25">
      <c r="A32" s="6" t="s">
        <v>251</v>
      </c>
      <c r="B32" s="4" t="s">
        <v>283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</row>
    <row r="33" spans="1:14" ht="36" x14ac:dyDescent="0.25">
      <c r="A33" s="8" t="s">
        <v>301</v>
      </c>
      <c r="B33" s="4" t="s">
        <v>54</v>
      </c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</row>
    <row r="34" spans="1:14" ht="18" x14ac:dyDescent="0.25">
      <c r="A34" s="3" t="s">
        <v>302</v>
      </c>
      <c r="B34" s="4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</row>
    <row r="35" spans="1:14" ht="54" x14ac:dyDescent="0.25">
      <c r="A35" s="6" t="s">
        <v>303</v>
      </c>
      <c r="B35" s="4" t="s">
        <v>297</v>
      </c>
      <c r="C35" s="1">
        <v>135.69999999999999</v>
      </c>
      <c r="D35" s="1">
        <v>551</v>
      </c>
      <c r="E35" s="1">
        <v>565</v>
      </c>
      <c r="F35" s="1">
        <v>571</v>
      </c>
      <c r="G35" s="1">
        <v>574</v>
      </c>
      <c r="H35" s="1">
        <v>580</v>
      </c>
      <c r="I35" s="1">
        <v>580.70000000000005</v>
      </c>
      <c r="J35" s="1">
        <v>587</v>
      </c>
      <c r="K35" s="1">
        <v>600</v>
      </c>
      <c r="L35" s="1">
        <v>593</v>
      </c>
      <c r="M35" s="1">
        <v>603</v>
      </c>
      <c r="N35" s="1">
        <v>609</v>
      </c>
    </row>
    <row r="36" spans="1:14" ht="36" x14ac:dyDescent="0.35">
      <c r="A36" s="6" t="s">
        <v>249</v>
      </c>
      <c r="B36" s="4" t="s">
        <v>250</v>
      </c>
      <c r="C36" s="34">
        <v>85.1</v>
      </c>
      <c r="D36" s="34">
        <v>170.8</v>
      </c>
      <c r="E36" s="34">
        <f>E35/D35*100</f>
        <v>102.54083484573502</v>
      </c>
      <c r="F36" s="34">
        <f>F35/E35*100</f>
        <v>101.06194690265487</v>
      </c>
      <c r="G36" s="34">
        <f>G35/E35*100</f>
        <v>101.59292035398231</v>
      </c>
      <c r="H36" s="34">
        <f>H35/F35*100</f>
        <v>101.57618213660244</v>
      </c>
      <c r="I36" s="34">
        <f>I35/F35*100</f>
        <v>101.69877408056043</v>
      </c>
      <c r="J36" s="34">
        <f>J35/G35*100</f>
        <v>102.26480836236934</v>
      </c>
      <c r="K36" s="34">
        <f>K35/H35*100</f>
        <v>103.44827586206897</v>
      </c>
      <c r="L36" s="35">
        <f>L35/I35*100</f>
        <v>102.11813328741172</v>
      </c>
      <c r="M36" s="35">
        <f>M35/J35*100</f>
        <v>102.72572402044293</v>
      </c>
      <c r="N36" s="36">
        <f>N35/J35*100</f>
        <v>103.74787052810903</v>
      </c>
    </row>
    <row r="37" spans="1:14" ht="36" x14ac:dyDescent="0.25">
      <c r="A37" s="6" t="s">
        <v>252</v>
      </c>
      <c r="B37" s="4" t="s">
        <v>283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</row>
    <row r="38" spans="1:14" ht="36" x14ac:dyDescent="0.25">
      <c r="A38" s="8" t="s">
        <v>304</v>
      </c>
      <c r="B38" s="4" t="s">
        <v>54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</row>
    <row r="39" spans="1:14" ht="18" x14ac:dyDescent="0.25">
      <c r="A39" s="3" t="s">
        <v>11</v>
      </c>
      <c r="B39" s="4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</row>
    <row r="40" spans="1:14" ht="54" x14ac:dyDescent="0.25">
      <c r="A40" s="6" t="s">
        <v>12</v>
      </c>
      <c r="B40" s="4" t="s">
        <v>297</v>
      </c>
      <c r="C40" s="5">
        <v>393.3</v>
      </c>
      <c r="D40" s="5">
        <v>382.5</v>
      </c>
      <c r="E40" s="5">
        <v>315</v>
      </c>
      <c r="F40" s="5">
        <v>325</v>
      </c>
      <c r="G40" s="5">
        <v>327</v>
      </c>
      <c r="H40" s="5">
        <v>330</v>
      </c>
      <c r="I40" s="5">
        <v>330</v>
      </c>
      <c r="J40" s="5">
        <v>333</v>
      </c>
      <c r="K40" s="5">
        <v>335</v>
      </c>
      <c r="L40" s="5">
        <v>335</v>
      </c>
      <c r="M40" s="5">
        <v>338</v>
      </c>
      <c r="N40" s="5">
        <v>340</v>
      </c>
    </row>
    <row r="41" spans="1:14" ht="36" x14ac:dyDescent="0.35">
      <c r="A41" s="6" t="s">
        <v>270</v>
      </c>
      <c r="B41" s="4" t="s">
        <v>250</v>
      </c>
      <c r="C41" s="34">
        <v>118.4</v>
      </c>
      <c r="D41" s="34">
        <f>D40/C40*100</f>
        <v>97.254004576659042</v>
      </c>
      <c r="E41" s="34">
        <f>E40/D40*100</f>
        <v>82.35294117647058</v>
      </c>
      <c r="F41" s="34">
        <f>F40/E40*100</f>
        <v>103.17460317460319</v>
      </c>
      <c r="G41" s="34">
        <f>G40/E40*100</f>
        <v>103.80952380952382</v>
      </c>
      <c r="H41" s="34">
        <f>H40/F40*100</f>
        <v>101.53846153846153</v>
      </c>
      <c r="I41" s="34">
        <f>I40/F40*100</f>
        <v>101.53846153846153</v>
      </c>
      <c r="J41" s="34">
        <f>J40/G40*100</f>
        <v>101.83486238532109</v>
      </c>
      <c r="K41" s="34">
        <f>K40/H40*100</f>
        <v>101.51515151515152</v>
      </c>
      <c r="L41" s="35">
        <f>L40/I40*100</f>
        <v>101.51515151515152</v>
      </c>
      <c r="M41" s="35">
        <f>M40/J40*100</f>
        <v>101.50150150150151</v>
      </c>
      <c r="N41" s="36">
        <f>N40/J40*100</f>
        <v>102.10210210210211</v>
      </c>
    </row>
    <row r="42" spans="1:14" ht="18" x14ac:dyDescent="0.25">
      <c r="A42" s="3" t="s">
        <v>13</v>
      </c>
      <c r="B42" s="4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</row>
    <row r="43" spans="1:14" ht="18" x14ac:dyDescent="0.25">
      <c r="A43" s="7" t="s">
        <v>14</v>
      </c>
      <c r="B43" s="9" t="s">
        <v>15</v>
      </c>
      <c r="C43" s="5">
        <v>717.7</v>
      </c>
      <c r="D43" s="5">
        <v>1106</v>
      </c>
      <c r="E43" s="5">
        <v>1140</v>
      </c>
      <c r="F43" s="5">
        <v>1142</v>
      </c>
      <c r="G43" s="5">
        <v>1150</v>
      </c>
      <c r="H43" s="5">
        <v>1155</v>
      </c>
      <c r="I43" s="5">
        <v>1160</v>
      </c>
      <c r="J43" s="5">
        <v>1180</v>
      </c>
      <c r="K43" s="5">
        <v>1190</v>
      </c>
      <c r="L43" s="5">
        <v>1180</v>
      </c>
      <c r="M43" s="5">
        <v>1215</v>
      </c>
      <c r="N43" s="5">
        <v>1230</v>
      </c>
    </row>
    <row r="44" spans="1:14" ht="36" x14ac:dyDescent="0.35">
      <c r="A44" s="6" t="s">
        <v>16</v>
      </c>
      <c r="B44" s="4" t="s">
        <v>54</v>
      </c>
      <c r="C44" s="34">
        <v>118.3</v>
      </c>
      <c r="D44" s="34">
        <f>D43/C43*100</f>
        <v>154.10338581580046</v>
      </c>
      <c r="E44" s="34">
        <f>E43/D43*100</f>
        <v>103.0741410488246</v>
      </c>
      <c r="F44" s="34">
        <f>F43/E43*100</f>
        <v>100.17543859649123</v>
      </c>
      <c r="G44" s="34">
        <f>G43/E43*100</f>
        <v>100.87719298245614</v>
      </c>
      <c r="H44" s="34">
        <f>H43/F43*100</f>
        <v>101.13835376532398</v>
      </c>
      <c r="I44" s="34">
        <f>I43/F43*100</f>
        <v>101.57618213660244</v>
      </c>
      <c r="J44" s="34">
        <f>J43/G43*100</f>
        <v>102.60869565217392</v>
      </c>
      <c r="K44" s="34">
        <f>K43/H43*100</f>
        <v>103.03030303030303</v>
      </c>
      <c r="L44" s="35">
        <f>L43/I43*100</f>
        <v>101.72413793103448</v>
      </c>
      <c r="M44" s="35">
        <f>M43/J43*100</f>
        <v>102.96610169491525</v>
      </c>
      <c r="N44" s="36">
        <f>N43/J43*100</f>
        <v>104.23728813559323</v>
      </c>
    </row>
    <row r="45" spans="1:14" ht="36" x14ac:dyDescent="0.25">
      <c r="A45" s="6" t="s">
        <v>17</v>
      </c>
      <c r="B45" s="4" t="s">
        <v>283</v>
      </c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</row>
    <row r="46" spans="1:14" ht="36" x14ac:dyDescent="0.25">
      <c r="A46" s="6" t="s">
        <v>18</v>
      </c>
      <c r="B46" s="4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</row>
    <row r="47" spans="1:14" ht="18" x14ac:dyDescent="0.25">
      <c r="A47" s="6" t="s">
        <v>19</v>
      </c>
      <c r="B47" s="4" t="s">
        <v>20</v>
      </c>
      <c r="C47" s="5">
        <v>161.19999999999999</v>
      </c>
      <c r="D47" s="5">
        <v>166</v>
      </c>
      <c r="E47" s="5">
        <v>162</v>
      </c>
      <c r="F47" s="5">
        <v>163</v>
      </c>
      <c r="G47" s="5">
        <v>166</v>
      </c>
      <c r="H47" s="5">
        <v>168</v>
      </c>
      <c r="I47" s="5">
        <v>166</v>
      </c>
      <c r="J47" s="5">
        <v>172</v>
      </c>
      <c r="K47" s="5">
        <v>175</v>
      </c>
      <c r="L47" s="5">
        <v>170</v>
      </c>
      <c r="M47" s="5">
        <v>180</v>
      </c>
      <c r="N47" s="5">
        <v>185</v>
      </c>
    </row>
    <row r="48" spans="1:14" ht="36" x14ac:dyDescent="0.35">
      <c r="A48" s="6" t="s">
        <v>21</v>
      </c>
      <c r="B48" s="4" t="s">
        <v>54</v>
      </c>
      <c r="C48" s="34">
        <v>108.5</v>
      </c>
      <c r="D48" s="34">
        <f>D47/C47*100</f>
        <v>102.97766749379653</v>
      </c>
      <c r="E48" s="34">
        <f>E47/D47*100</f>
        <v>97.590361445783131</v>
      </c>
      <c r="F48" s="34">
        <f>F47/E47*100</f>
        <v>100.61728395061729</v>
      </c>
      <c r="G48" s="34">
        <f>G47/E47*100</f>
        <v>102.46913580246914</v>
      </c>
      <c r="H48" s="34">
        <f>H47/F47*100</f>
        <v>103.06748466257669</v>
      </c>
      <c r="I48" s="34">
        <f>I47/F47*100</f>
        <v>101.840490797546</v>
      </c>
      <c r="J48" s="34">
        <f>J47/G47*100</f>
        <v>103.6144578313253</v>
      </c>
      <c r="K48" s="34">
        <f>K47/H47*100</f>
        <v>104.16666666666667</v>
      </c>
      <c r="L48" s="35">
        <f>L47/I47*100</f>
        <v>102.40963855421687</v>
      </c>
      <c r="M48" s="35">
        <f>M47/J47*100</f>
        <v>104.65116279069768</v>
      </c>
      <c r="N48" s="36">
        <f>N47/J47*100</f>
        <v>107.55813953488371</v>
      </c>
    </row>
    <row r="49" spans="1:14" ht="18" x14ac:dyDescent="0.25">
      <c r="A49" s="6" t="s">
        <v>22</v>
      </c>
      <c r="B49" s="4" t="s">
        <v>283</v>
      </c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</row>
    <row r="50" spans="1:14" ht="18" x14ac:dyDescent="0.25">
      <c r="A50" s="6" t="s">
        <v>23</v>
      </c>
      <c r="B50" s="4" t="s">
        <v>20</v>
      </c>
      <c r="C50" s="5">
        <v>556.5</v>
      </c>
      <c r="D50" s="5">
        <v>940</v>
      </c>
      <c r="E50" s="5">
        <v>978</v>
      </c>
      <c r="F50" s="5">
        <v>979</v>
      </c>
      <c r="G50" s="5">
        <v>984</v>
      </c>
      <c r="H50" s="5">
        <v>987</v>
      </c>
      <c r="I50" s="5">
        <v>994</v>
      </c>
      <c r="J50" s="5">
        <v>1008</v>
      </c>
      <c r="K50" s="5">
        <v>1015</v>
      </c>
      <c r="L50" s="5">
        <v>1010</v>
      </c>
      <c r="M50" s="5">
        <v>1035</v>
      </c>
      <c r="N50" s="5">
        <v>1045</v>
      </c>
    </row>
    <row r="51" spans="1:14" ht="36" x14ac:dyDescent="0.35">
      <c r="A51" s="6" t="s">
        <v>24</v>
      </c>
      <c r="B51" s="4" t="s">
        <v>54</v>
      </c>
      <c r="C51" s="34">
        <v>132.6</v>
      </c>
      <c r="D51" s="34">
        <f>D50/C50*100</f>
        <v>168.91284815813117</v>
      </c>
      <c r="E51" s="34">
        <f>E50/D50*100</f>
        <v>104.04255319148936</v>
      </c>
      <c r="F51" s="34">
        <f>F50/E50*100</f>
        <v>100.10224948875255</v>
      </c>
      <c r="G51" s="34">
        <f>G50/E50*100</f>
        <v>100.61349693251533</v>
      </c>
      <c r="H51" s="34">
        <f>H50/F50*100</f>
        <v>100.81716036772217</v>
      </c>
      <c r="I51" s="34">
        <f>I50/F50*100</f>
        <v>101.53217568947906</v>
      </c>
      <c r="J51" s="34">
        <f>J50/G50*100</f>
        <v>102.4390243902439</v>
      </c>
      <c r="K51" s="34">
        <f>K50/H50*100</f>
        <v>102.83687943262412</v>
      </c>
      <c r="L51" s="35">
        <f>L50/I50*100</f>
        <v>101.60965794768613</v>
      </c>
      <c r="M51" s="35">
        <f>M50/J50*100</f>
        <v>102.67857142857142</v>
      </c>
      <c r="N51" s="36">
        <f>N50/J50*100</f>
        <v>103.67063492063492</v>
      </c>
    </row>
    <row r="52" spans="1:14" ht="18" x14ac:dyDescent="0.25">
      <c r="A52" s="6" t="s">
        <v>25</v>
      </c>
      <c r="B52" s="4" t="s">
        <v>283</v>
      </c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</row>
    <row r="53" spans="1:14" ht="18" x14ac:dyDescent="0.25">
      <c r="A53" s="3" t="s">
        <v>26</v>
      </c>
      <c r="B53" s="4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</row>
    <row r="54" spans="1:14" ht="18" x14ac:dyDescent="0.25">
      <c r="A54" s="3" t="s">
        <v>27</v>
      </c>
      <c r="B54" s="4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</row>
    <row r="55" spans="1:14" ht="54" x14ac:dyDescent="0.25">
      <c r="A55" s="6" t="s">
        <v>28</v>
      </c>
      <c r="B55" s="4" t="s">
        <v>29</v>
      </c>
      <c r="C55" s="5">
        <v>1018</v>
      </c>
      <c r="D55" s="5">
        <v>1018</v>
      </c>
      <c r="E55" s="5">
        <v>1018</v>
      </c>
      <c r="F55" s="5">
        <v>1018</v>
      </c>
      <c r="G55" s="5">
        <v>1018</v>
      </c>
      <c r="H55" s="5">
        <v>1018</v>
      </c>
      <c r="I55" s="5">
        <v>1018</v>
      </c>
      <c r="J55" s="5">
        <v>1018</v>
      </c>
      <c r="K55" s="5">
        <v>1018</v>
      </c>
      <c r="L55" s="5">
        <v>1018</v>
      </c>
      <c r="M55" s="5">
        <v>1018</v>
      </c>
      <c r="N55" s="5">
        <v>1018</v>
      </c>
    </row>
    <row r="56" spans="1:14" ht="18" x14ac:dyDescent="0.25">
      <c r="A56" s="6" t="s">
        <v>30</v>
      </c>
      <c r="B56" s="4" t="s">
        <v>29</v>
      </c>
      <c r="C56" s="5">
        <v>62</v>
      </c>
      <c r="D56" s="5">
        <v>62</v>
      </c>
      <c r="E56" s="5">
        <v>62</v>
      </c>
      <c r="F56" s="5">
        <v>62</v>
      </c>
      <c r="G56" s="5">
        <v>62</v>
      </c>
      <c r="H56" s="5">
        <v>62</v>
      </c>
      <c r="I56" s="5">
        <v>62</v>
      </c>
      <c r="J56" s="5">
        <v>62</v>
      </c>
      <c r="K56" s="5">
        <v>62</v>
      </c>
      <c r="L56" s="5">
        <v>62</v>
      </c>
      <c r="M56" s="5">
        <v>62</v>
      </c>
      <c r="N56" s="5">
        <v>62</v>
      </c>
    </row>
    <row r="57" spans="1:14" ht="36" x14ac:dyDescent="0.25">
      <c r="A57" s="7" t="s">
        <v>31</v>
      </c>
      <c r="B57" s="9" t="s">
        <v>32</v>
      </c>
      <c r="C57" s="9">
        <v>344.2</v>
      </c>
      <c r="D57" s="9">
        <v>344.2</v>
      </c>
      <c r="E57" s="9">
        <v>344.2</v>
      </c>
      <c r="F57" s="9">
        <v>344.2</v>
      </c>
      <c r="G57" s="9">
        <v>344.2</v>
      </c>
      <c r="H57" s="9">
        <v>344.2</v>
      </c>
      <c r="I57" s="9">
        <v>344.2</v>
      </c>
      <c r="J57" s="9">
        <v>344.2</v>
      </c>
      <c r="K57" s="9">
        <v>344.2</v>
      </c>
      <c r="L57" s="9">
        <v>344.2</v>
      </c>
      <c r="M57" s="9">
        <v>344.2</v>
      </c>
      <c r="N57" s="9">
        <v>344.2</v>
      </c>
    </row>
    <row r="58" spans="1:14" ht="36" x14ac:dyDescent="0.25">
      <c r="A58" s="6" t="s">
        <v>33</v>
      </c>
      <c r="B58" s="9" t="s">
        <v>32</v>
      </c>
      <c r="C58" s="9">
        <v>2997.8</v>
      </c>
      <c r="D58" s="9">
        <v>2997.8</v>
      </c>
      <c r="E58" s="9">
        <v>2997.8</v>
      </c>
      <c r="F58" s="9">
        <v>2997.8</v>
      </c>
      <c r="G58" s="9">
        <v>2997.8</v>
      </c>
      <c r="H58" s="9">
        <v>2997.8</v>
      </c>
      <c r="I58" s="9">
        <v>2997.8</v>
      </c>
      <c r="J58" s="9">
        <v>2997.8</v>
      </c>
      <c r="K58" s="9">
        <v>2997.8</v>
      </c>
      <c r="L58" s="9">
        <v>2997.8</v>
      </c>
      <c r="M58" s="9">
        <v>2997.8</v>
      </c>
      <c r="N58" s="9">
        <v>2997.8</v>
      </c>
    </row>
    <row r="59" spans="1:14" ht="36" x14ac:dyDescent="0.25">
      <c r="A59" s="6" t="s">
        <v>34</v>
      </c>
      <c r="B59" s="4" t="s">
        <v>35</v>
      </c>
      <c r="C59" s="5">
        <v>79.599999999999994</v>
      </c>
      <c r="D59" s="5">
        <v>79.599999999999994</v>
      </c>
      <c r="E59" s="5">
        <v>79.599999999999994</v>
      </c>
      <c r="F59" s="5">
        <v>79.599999999999994</v>
      </c>
      <c r="G59" s="5">
        <v>79.599999999999994</v>
      </c>
      <c r="H59" s="5">
        <v>79.599999999999994</v>
      </c>
      <c r="I59" s="5">
        <v>79.599999999999994</v>
      </c>
      <c r="J59" s="5">
        <v>79.599999999999994</v>
      </c>
      <c r="K59" s="5">
        <v>79.599999999999994</v>
      </c>
      <c r="L59" s="5">
        <v>79.599999999999994</v>
      </c>
      <c r="M59" s="5">
        <v>79.599999999999994</v>
      </c>
      <c r="N59" s="5">
        <v>79.599999999999994</v>
      </c>
    </row>
    <row r="60" spans="1:14" ht="18" x14ac:dyDescent="0.25">
      <c r="A60" s="3" t="s">
        <v>36</v>
      </c>
      <c r="B60" s="4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</row>
    <row r="61" spans="1:14" ht="36" x14ac:dyDescent="0.25">
      <c r="A61" s="6" t="s">
        <v>38</v>
      </c>
      <c r="B61" s="4" t="s">
        <v>39</v>
      </c>
      <c r="C61" s="5">
        <v>185</v>
      </c>
      <c r="D61" s="5">
        <v>183</v>
      </c>
      <c r="E61" s="5">
        <v>180</v>
      </c>
      <c r="F61" s="5">
        <v>180</v>
      </c>
      <c r="G61" s="5">
        <v>181</v>
      </c>
      <c r="H61" s="5">
        <v>182</v>
      </c>
      <c r="I61" s="5">
        <v>175</v>
      </c>
      <c r="J61" s="5">
        <v>177</v>
      </c>
      <c r="K61" s="5">
        <v>178</v>
      </c>
      <c r="L61" s="5">
        <v>170</v>
      </c>
      <c r="M61" s="5">
        <v>172</v>
      </c>
      <c r="N61" s="5">
        <v>174</v>
      </c>
    </row>
    <row r="62" spans="1:14" ht="34.799999999999997" x14ac:dyDescent="0.25">
      <c r="A62" s="3" t="s">
        <v>333</v>
      </c>
      <c r="B62" s="4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</row>
    <row r="63" spans="1:14" ht="18" x14ac:dyDescent="0.35">
      <c r="A63" s="6" t="s">
        <v>40</v>
      </c>
      <c r="B63" s="4" t="s">
        <v>41</v>
      </c>
      <c r="C63" s="5">
        <v>0.23</v>
      </c>
      <c r="D63" s="5">
        <v>0.39</v>
      </c>
      <c r="E63" s="5">
        <v>0.33</v>
      </c>
      <c r="F63" s="37">
        <v>0.35</v>
      </c>
      <c r="G63" s="37">
        <v>0.38</v>
      </c>
      <c r="H63" s="37">
        <v>0.4</v>
      </c>
      <c r="I63" s="37">
        <v>0.38</v>
      </c>
      <c r="J63" s="37">
        <v>0.4</v>
      </c>
      <c r="K63" s="37">
        <v>0.43</v>
      </c>
      <c r="L63" s="37">
        <v>0.39</v>
      </c>
      <c r="M63" s="37">
        <v>0.42</v>
      </c>
      <c r="N63" s="38">
        <v>0.44</v>
      </c>
    </row>
    <row r="64" spans="1:14" ht="18" x14ac:dyDescent="0.35">
      <c r="A64" s="6" t="s">
        <v>42</v>
      </c>
      <c r="B64" s="4" t="s">
        <v>41</v>
      </c>
      <c r="C64" s="5">
        <v>8.3000000000000007</v>
      </c>
      <c r="D64" s="5">
        <v>9.6</v>
      </c>
      <c r="E64" s="5">
        <v>8.75</v>
      </c>
      <c r="F64" s="37">
        <v>8.8000000000000007</v>
      </c>
      <c r="G64" s="37">
        <v>9</v>
      </c>
      <c r="H64" s="37">
        <v>9.6</v>
      </c>
      <c r="I64" s="37">
        <v>9.6199999999999992</v>
      </c>
      <c r="J64" s="37">
        <v>9.6999999999999993</v>
      </c>
      <c r="K64" s="37">
        <v>9.8000000000000007</v>
      </c>
      <c r="L64" s="37">
        <v>9.85</v>
      </c>
      <c r="M64" s="37">
        <v>9.9</v>
      </c>
      <c r="N64" s="38">
        <v>10</v>
      </c>
    </row>
    <row r="65" spans="1:14" ht="18" x14ac:dyDescent="0.35">
      <c r="A65" s="6" t="s">
        <v>43</v>
      </c>
      <c r="B65" s="4" t="s">
        <v>41</v>
      </c>
      <c r="C65" s="5">
        <v>2.6</v>
      </c>
      <c r="D65" s="5">
        <v>3</v>
      </c>
      <c r="E65" s="5">
        <v>3.15</v>
      </c>
      <c r="F65" s="37">
        <v>3.16</v>
      </c>
      <c r="G65" s="37">
        <v>3.18</v>
      </c>
      <c r="H65" s="37">
        <v>3.2</v>
      </c>
      <c r="I65" s="37">
        <v>3.21</v>
      </c>
      <c r="J65" s="37">
        <v>3.25</v>
      </c>
      <c r="K65" s="37">
        <v>3.3</v>
      </c>
      <c r="L65" s="37">
        <v>3.31</v>
      </c>
      <c r="M65" s="37">
        <v>3.35</v>
      </c>
      <c r="N65" s="38">
        <v>3.4</v>
      </c>
    </row>
    <row r="66" spans="1:14" ht="18" x14ac:dyDescent="0.35">
      <c r="A66" s="6" t="s">
        <v>44</v>
      </c>
      <c r="B66" s="4" t="s">
        <v>41</v>
      </c>
      <c r="C66" s="5">
        <v>3.05</v>
      </c>
      <c r="D66" s="5">
        <v>13.2</v>
      </c>
      <c r="E66" s="5">
        <v>13.4</v>
      </c>
      <c r="F66" s="37">
        <v>13.41</v>
      </c>
      <c r="G66" s="37">
        <v>13.43</v>
      </c>
      <c r="H66" s="37">
        <v>13.45</v>
      </c>
      <c r="I66" s="37">
        <v>13.46</v>
      </c>
      <c r="J66" s="37">
        <v>13.48</v>
      </c>
      <c r="K66" s="37">
        <v>13.5</v>
      </c>
      <c r="L66" s="37">
        <v>13.51</v>
      </c>
      <c r="M66" s="37">
        <v>13.53</v>
      </c>
      <c r="N66" s="38">
        <v>13.55</v>
      </c>
    </row>
    <row r="67" spans="1:14" ht="18" x14ac:dyDescent="0.35">
      <c r="A67" s="6" t="s">
        <v>45</v>
      </c>
      <c r="B67" s="4" t="s">
        <v>41</v>
      </c>
      <c r="C67" s="5">
        <v>3.41</v>
      </c>
      <c r="D67" s="5">
        <v>3.47</v>
      </c>
      <c r="E67" s="5">
        <v>3.5</v>
      </c>
      <c r="F67" s="37">
        <v>3.51</v>
      </c>
      <c r="G67" s="37">
        <v>3.53</v>
      </c>
      <c r="H67" s="37">
        <v>3.55</v>
      </c>
      <c r="I67" s="37">
        <v>3.56</v>
      </c>
      <c r="J67" s="37">
        <v>3.58</v>
      </c>
      <c r="K67" s="37">
        <v>3.6</v>
      </c>
      <c r="L67" s="37">
        <v>3.61</v>
      </c>
      <c r="M67" s="37">
        <v>3.63</v>
      </c>
      <c r="N67" s="38">
        <v>3.65</v>
      </c>
    </row>
    <row r="68" spans="1:14" ht="18" x14ac:dyDescent="0.35">
      <c r="A68" s="6" t="s">
        <v>46</v>
      </c>
      <c r="B68" s="4" t="s">
        <v>47</v>
      </c>
      <c r="C68" s="5">
        <v>57.5</v>
      </c>
      <c r="D68" s="5">
        <v>64.099999999999994</v>
      </c>
      <c r="E68" s="5">
        <v>64.5</v>
      </c>
      <c r="F68" s="37">
        <v>64.599999999999994</v>
      </c>
      <c r="G68" s="37">
        <v>64.8</v>
      </c>
      <c r="H68" s="37">
        <v>65</v>
      </c>
      <c r="I68" s="37">
        <v>65.05</v>
      </c>
      <c r="J68" s="37">
        <v>65.099999999999994</v>
      </c>
      <c r="K68" s="37">
        <v>65.2</v>
      </c>
      <c r="L68" s="37">
        <v>65.209999999999994</v>
      </c>
      <c r="M68" s="37">
        <v>65.25</v>
      </c>
      <c r="N68" s="38">
        <v>65.3</v>
      </c>
    </row>
    <row r="69" spans="1:14" ht="18" x14ac:dyDescent="0.25">
      <c r="A69" s="3" t="s">
        <v>49</v>
      </c>
      <c r="B69" s="4"/>
      <c r="C69" s="39"/>
      <c r="D69" s="39"/>
      <c r="E69" s="5"/>
      <c r="F69" s="5"/>
      <c r="G69" s="5"/>
      <c r="H69" s="5"/>
      <c r="I69" s="5"/>
      <c r="J69" s="5"/>
      <c r="K69" s="5"/>
      <c r="L69" s="5"/>
      <c r="M69" s="5"/>
      <c r="N69" s="5"/>
    </row>
    <row r="70" spans="1:14" ht="36" x14ac:dyDescent="0.25">
      <c r="A70" s="8" t="s">
        <v>50</v>
      </c>
      <c r="B70" s="9" t="s">
        <v>52</v>
      </c>
      <c r="C70" s="5" t="s">
        <v>325</v>
      </c>
      <c r="D70" s="5" t="s">
        <v>325</v>
      </c>
      <c r="E70" s="5" t="s">
        <v>325</v>
      </c>
      <c r="F70" s="5" t="s">
        <v>325</v>
      </c>
      <c r="G70" s="5" t="s">
        <v>325</v>
      </c>
      <c r="H70" s="5" t="s">
        <v>325</v>
      </c>
      <c r="I70" s="5" t="s">
        <v>325</v>
      </c>
      <c r="J70" s="5" t="s">
        <v>325</v>
      </c>
      <c r="K70" s="5" t="s">
        <v>325</v>
      </c>
      <c r="L70" s="5" t="s">
        <v>325</v>
      </c>
      <c r="M70" s="5" t="s">
        <v>325</v>
      </c>
      <c r="N70" s="5" t="s">
        <v>325</v>
      </c>
    </row>
    <row r="71" spans="1:14" ht="36" x14ac:dyDescent="0.35">
      <c r="A71" s="6" t="s">
        <v>53</v>
      </c>
      <c r="B71" s="4" t="s">
        <v>54</v>
      </c>
      <c r="C71" s="34"/>
      <c r="D71" s="34"/>
      <c r="E71" s="34"/>
      <c r="F71" s="34"/>
      <c r="G71" s="34"/>
      <c r="H71" s="34"/>
      <c r="I71" s="34"/>
      <c r="J71" s="34"/>
      <c r="K71" s="35"/>
      <c r="L71" s="40"/>
      <c r="M71" s="35"/>
      <c r="N71" s="34"/>
    </row>
    <row r="72" spans="1:14" ht="36" x14ac:dyDescent="0.25">
      <c r="A72" s="6" t="s">
        <v>55</v>
      </c>
      <c r="B72" s="4" t="s">
        <v>283</v>
      </c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</row>
    <row r="73" spans="1:14" ht="18" x14ac:dyDescent="0.25">
      <c r="A73" s="7" t="s">
        <v>56</v>
      </c>
      <c r="B73" s="9" t="s">
        <v>57</v>
      </c>
      <c r="C73" s="5">
        <v>10.4</v>
      </c>
      <c r="D73" s="5">
        <v>14.7</v>
      </c>
      <c r="E73" s="28">
        <v>11</v>
      </c>
      <c r="F73" s="28">
        <v>9</v>
      </c>
      <c r="G73" s="28">
        <v>9.5</v>
      </c>
      <c r="H73" s="28">
        <v>9.8000000000000007</v>
      </c>
      <c r="I73" s="28">
        <v>9</v>
      </c>
      <c r="J73" s="28">
        <v>9.5</v>
      </c>
      <c r="K73" s="28">
        <v>9.8000000000000007</v>
      </c>
      <c r="L73" s="28">
        <v>9</v>
      </c>
      <c r="M73" s="28">
        <v>9.5</v>
      </c>
      <c r="N73" s="28">
        <v>9.8000000000000007</v>
      </c>
    </row>
    <row r="74" spans="1:14" ht="18" x14ac:dyDescent="0.25">
      <c r="A74" s="7" t="s">
        <v>58</v>
      </c>
      <c r="B74" s="9" t="s">
        <v>59</v>
      </c>
      <c r="C74" s="5">
        <v>51.7</v>
      </c>
      <c r="D74" s="5">
        <v>73.3</v>
      </c>
      <c r="E74" s="28">
        <v>80</v>
      </c>
      <c r="F74" s="28">
        <v>70</v>
      </c>
      <c r="G74" s="28">
        <v>70.400000000000006</v>
      </c>
      <c r="H74" s="28">
        <v>70.5</v>
      </c>
      <c r="I74" s="28">
        <v>70</v>
      </c>
      <c r="J74" s="28">
        <v>70.400000000000006</v>
      </c>
      <c r="K74" s="28">
        <v>70.5</v>
      </c>
      <c r="L74" s="28">
        <v>70</v>
      </c>
      <c r="M74" s="28">
        <v>70.400000000000006</v>
      </c>
      <c r="N74" s="28">
        <v>70.5</v>
      </c>
    </row>
    <row r="75" spans="1:14" ht="18" x14ac:dyDescent="0.25">
      <c r="A75" s="3" t="s">
        <v>60</v>
      </c>
      <c r="B75" s="4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</row>
    <row r="76" spans="1:14" s="13" customFormat="1" ht="18" x14ac:dyDescent="0.25">
      <c r="A76" s="6" t="s">
        <v>61</v>
      </c>
      <c r="B76" s="4" t="s">
        <v>283</v>
      </c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</row>
    <row r="77" spans="1:14" ht="36" x14ac:dyDescent="0.25">
      <c r="A77" s="6" t="s">
        <v>62</v>
      </c>
      <c r="B77" s="4" t="s">
        <v>63</v>
      </c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</row>
    <row r="78" spans="1:14" ht="36" x14ac:dyDescent="0.25">
      <c r="A78" s="7" t="s">
        <v>64</v>
      </c>
      <c r="B78" s="10" t="s">
        <v>52</v>
      </c>
      <c r="C78" s="5">
        <v>4760.8999999999996</v>
      </c>
      <c r="D78" s="5">
        <v>5001.8999999999996</v>
      </c>
      <c r="E78" s="5">
        <v>4507</v>
      </c>
      <c r="F78" s="5">
        <v>4555</v>
      </c>
      <c r="G78" s="5">
        <v>4560</v>
      </c>
      <c r="H78" s="5">
        <v>4575</v>
      </c>
      <c r="I78" s="5">
        <v>4584</v>
      </c>
      <c r="J78" s="5">
        <v>4721</v>
      </c>
      <c r="K78" s="5">
        <v>4817.5</v>
      </c>
      <c r="L78" s="5">
        <v>4666</v>
      </c>
      <c r="M78" s="5">
        <v>4886.3999999999996</v>
      </c>
      <c r="N78" s="5">
        <v>5150</v>
      </c>
    </row>
    <row r="79" spans="1:14" ht="36" x14ac:dyDescent="0.35">
      <c r="A79" s="7" t="s">
        <v>64</v>
      </c>
      <c r="B79" s="10" t="s">
        <v>54</v>
      </c>
      <c r="C79" s="34">
        <v>116.1</v>
      </c>
      <c r="D79" s="34">
        <v>90.1</v>
      </c>
      <c r="E79" s="34">
        <f>E78/D78*100</f>
        <v>90.105759811271724</v>
      </c>
      <c r="F79" s="34">
        <f>F78/E78*100</f>
        <v>101.06500998446862</v>
      </c>
      <c r="G79" s="34">
        <f>G78/E78*100</f>
        <v>101.17594852451741</v>
      </c>
      <c r="H79" s="34">
        <f t="shared" ref="H79:M79" si="0">H78/E78*100</f>
        <v>101.50876414466386</v>
      </c>
      <c r="I79" s="34">
        <f t="shared" si="0"/>
        <v>100.63666300768386</v>
      </c>
      <c r="J79" s="34">
        <f t="shared" si="0"/>
        <v>103.53070175438597</v>
      </c>
      <c r="K79" s="34">
        <f t="shared" si="0"/>
        <v>105.30054644808745</v>
      </c>
      <c r="L79" s="40">
        <f t="shared" si="0"/>
        <v>101.78883071553228</v>
      </c>
      <c r="M79" s="40">
        <f t="shared" si="0"/>
        <v>103.50349502224103</v>
      </c>
      <c r="N79" s="34">
        <f>N78/J78*100</f>
        <v>109.08705782673162</v>
      </c>
    </row>
    <row r="80" spans="1:14" ht="18" x14ac:dyDescent="0.25">
      <c r="A80" s="6" t="s">
        <v>65</v>
      </c>
      <c r="B80" s="4" t="s">
        <v>283</v>
      </c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</row>
    <row r="81" spans="1:14" ht="18" x14ac:dyDescent="0.25">
      <c r="A81" s="6" t="s">
        <v>66</v>
      </c>
      <c r="B81" s="4" t="s">
        <v>297</v>
      </c>
      <c r="C81" s="5">
        <v>161</v>
      </c>
      <c r="D81" s="5">
        <v>174.2</v>
      </c>
      <c r="E81" s="5">
        <v>174</v>
      </c>
      <c r="F81" s="5">
        <v>175</v>
      </c>
      <c r="G81" s="5">
        <v>176</v>
      </c>
      <c r="H81" s="5">
        <v>177</v>
      </c>
      <c r="I81" s="5">
        <v>178</v>
      </c>
      <c r="J81" s="5">
        <v>180</v>
      </c>
      <c r="K81" s="5">
        <v>183</v>
      </c>
      <c r="L81" s="5">
        <v>180</v>
      </c>
      <c r="M81" s="5">
        <v>182</v>
      </c>
      <c r="N81" s="5">
        <v>185</v>
      </c>
    </row>
    <row r="82" spans="1:14" ht="36" x14ac:dyDescent="0.35">
      <c r="A82" s="6" t="s">
        <v>66</v>
      </c>
      <c r="B82" s="4" t="s">
        <v>54</v>
      </c>
      <c r="C82" s="34">
        <v>100.1</v>
      </c>
      <c r="D82" s="34">
        <v>100.2</v>
      </c>
      <c r="E82" s="34">
        <f>E81/D81*100</f>
        <v>99.885189437428252</v>
      </c>
      <c r="F82" s="34">
        <f>F81/E81*100</f>
        <v>100.57471264367817</v>
      </c>
      <c r="G82" s="34">
        <f>G81/E81*100</f>
        <v>101.14942528735634</v>
      </c>
      <c r="H82" s="34">
        <f t="shared" ref="H82:M82" si="1">H81/E81*100</f>
        <v>101.72413793103448</v>
      </c>
      <c r="I82" s="34">
        <f t="shared" si="1"/>
        <v>101.71428571428571</v>
      </c>
      <c r="J82" s="34">
        <f t="shared" si="1"/>
        <v>102.27272727272727</v>
      </c>
      <c r="K82" s="34">
        <f t="shared" si="1"/>
        <v>103.38983050847457</v>
      </c>
      <c r="L82" s="40">
        <f t="shared" si="1"/>
        <v>101.12359550561798</v>
      </c>
      <c r="M82" s="40">
        <f t="shared" si="1"/>
        <v>101.11111111111111</v>
      </c>
      <c r="N82" s="34">
        <f>N81/J81*100</f>
        <v>102.77777777777777</v>
      </c>
    </row>
    <row r="83" spans="1:14" s="13" customFormat="1" ht="18" x14ac:dyDescent="0.25">
      <c r="A83" s="6" t="s">
        <v>67</v>
      </c>
      <c r="B83" s="4" t="s">
        <v>283</v>
      </c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</row>
    <row r="84" spans="1:14" ht="34.799999999999997" x14ac:dyDescent="0.25">
      <c r="A84" s="11" t="s">
        <v>68</v>
      </c>
      <c r="B84" s="10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</row>
    <row r="85" spans="1:14" ht="72" x14ac:dyDescent="0.25">
      <c r="A85" s="7" t="s">
        <v>69</v>
      </c>
      <c r="B85" s="10" t="s">
        <v>306</v>
      </c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</row>
    <row r="86" spans="1:14" ht="72" x14ac:dyDescent="0.25">
      <c r="A86" s="7" t="s">
        <v>70</v>
      </c>
      <c r="B86" s="10" t="s">
        <v>306</v>
      </c>
      <c r="C86" s="5" t="s">
        <v>322</v>
      </c>
      <c r="D86" s="5" t="s">
        <v>326</v>
      </c>
      <c r="E86" s="5" t="s">
        <v>334</v>
      </c>
      <c r="F86" s="41" t="s">
        <v>335</v>
      </c>
      <c r="G86" s="41" t="s">
        <v>336</v>
      </c>
      <c r="H86" s="41" t="s">
        <v>337</v>
      </c>
      <c r="I86" s="41" t="s">
        <v>338</v>
      </c>
      <c r="J86" s="41" t="s">
        <v>339</v>
      </c>
      <c r="K86" s="41" t="s">
        <v>340</v>
      </c>
      <c r="L86" s="41" t="s">
        <v>341</v>
      </c>
      <c r="M86" s="41" t="s">
        <v>342</v>
      </c>
      <c r="N86" s="41" t="s">
        <v>327</v>
      </c>
    </row>
    <row r="87" spans="1:14" ht="72" x14ac:dyDescent="0.25">
      <c r="A87" s="7" t="s">
        <v>71</v>
      </c>
      <c r="B87" s="10" t="s">
        <v>306</v>
      </c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</row>
    <row r="88" spans="1:14" ht="34.799999999999997" x14ac:dyDescent="0.25">
      <c r="A88" s="11" t="s">
        <v>72</v>
      </c>
      <c r="B88" s="10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</row>
    <row r="89" spans="1:14" ht="54" x14ac:dyDescent="0.25">
      <c r="A89" s="7" t="s">
        <v>73</v>
      </c>
      <c r="B89" s="9" t="s">
        <v>52</v>
      </c>
      <c r="C89" s="5">
        <f>C78-C90</f>
        <v>4528.3999999999996</v>
      </c>
      <c r="D89" s="5">
        <f t="shared" ref="D89:N89" si="2">D78-D90</f>
        <v>4736.5999999999995</v>
      </c>
      <c r="E89" s="5">
        <f t="shared" si="2"/>
        <v>4257</v>
      </c>
      <c r="F89" s="5">
        <f t="shared" si="2"/>
        <v>4328</v>
      </c>
      <c r="G89" s="5">
        <f t="shared" si="2"/>
        <v>4330</v>
      </c>
      <c r="H89" s="5">
        <f t="shared" si="2"/>
        <v>4343</v>
      </c>
      <c r="I89" s="5">
        <f t="shared" si="2"/>
        <v>4359</v>
      </c>
      <c r="J89" s="5">
        <f t="shared" si="2"/>
        <v>4493</v>
      </c>
      <c r="K89" s="5">
        <f t="shared" si="2"/>
        <v>4587.5</v>
      </c>
      <c r="L89" s="5">
        <f t="shared" si="2"/>
        <v>4436</v>
      </c>
      <c r="M89" s="5">
        <f t="shared" si="2"/>
        <v>4653.3999999999996</v>
      </c>
      <c r="N89" s="5">
        <f t="shared" si="2"/>
        <v>4915</v>
      </c>
    </row>
    <row r="90" spans="1:14" ht="36" x14ac:dyDescent="0.25">
      <c r="A90" s="7" t="s">
        <v>74</v>
      </c>
      <c r="B90" s="9" t="s">
        <v>52</v>
      </c>
      <c r="C90" s="5">
        <v>232.5</v>
      </c>
      <c r="D90" s="5">
        <v>265.3</v>
      </c>
      <c r="E90" s="5">
        <v>250</v>
      </c>
      <c r="F90" s="5">
        <v>227</v>
      </c>
      <c r="G90" s="5">
        <v>230</v>
      </c>
      <c r="H90" s="5">
        <v>232</v>
      </c>
      <c r="I90" s="5">
        <v>225</v>
      </c>
      <c r="J90" s="5">
        <v>228</v>
      </c>
      <c r="K90" s="5">
        <v>230</v>
      </c>
      <c r="L90" s="5">
        <v>230</v>
      </c>
      <c r="M90" s="5">
        <v>233</v>
      </c>
      <c r="N90" s="5">
        <v>235</v>
      </c>
    </row>
    <row r="91" spans="1:14" ht="18" x14ac:dyDescent="0.25">
      <c r="A91" s="7" t="s">
        <v>75</v>
      </c>
      <c r="B91" s="10" t="s">
        <v>15</v>
      </c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</row>
    <row r="92" spans="1:14" ht="18" x14ac:dyDescent="0.25">
      <c r="A92" s="7" t="s">
        <v>75</v>
      </c>
      <c r="B92" s="10" t="s">
        <v>76</v>
      </c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</row>
    <row r="93" spans="1:14" ht="18" x14ac:dyDescent="0.25">
      <c r="A93" s="11" t="s">
        <v>77</v>
      </c>
      <c r="B93" s="9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</row>
    <row r="94" spans="1:14" ht="29.25" customHeight="1" x14ac:dyDescent="0.25">
      <c r="A94" s="7" t="s">
        <v>78</v>
      </c>
      <c r="B94" s="10" t="s">
        <v>324</v>
      </c>
      <c r="C94" s="42">
        <f>ROUND(C78*C95/100,1)</f>
        <v>2147.1999999999998</v>
      </c>
      <c r="D94" s="42">
        <f t="shared" ref="D94:N94" si="3">ROUND(D78*D95/100,1)</f>
        <v>2330.9</v>
      </c>
      <c r="E94" s="42">
        <f t="shared" si="3"/>
        <v>2118.3000000000002</v>
      </c>
      <c r="F94" s="42">
        <f t="shared" si="3"/>
        <v>2136.3000000000002</v>
      </c>
      <c r="G94" s="42">
        <f t="shared" si="3"/>
        <v>2134.1</v>
      </c>
      <c r="H94" s="42">
        <f t="shared" si="3"/>
        <v>2136.5</v>
      </c>
      <c r="I94" s="42">
        <f t="shared" si="3"/>
        <v>2140.6999999999998</v>
      </c>
      <c r="J94" s="42">
        <f t="shared" si="3"/>
        <v>2209.4</v>
      </c>
      <c r="K94" s="42">
        <f t="shared" si="3"/>
        <v>2259.4</v>
      </c>
      <c r="L94" s="42">
        <f t="shared" si="3"/>
        <v>2179</v>
      </c>
      <c r="M94" s="42">
        <f t="shared" si="3"/>
        <v>2286.8000000000002</v>
      </c>
      <c r="N94" s="42">
        <f t="shared" si="3"/>
        <v>2420.5</v>
      </c>
    </row>
    <row r="95" spans="1:14" ht="54" x14ac:dyDescent="0.25">
      <c r="A95" s="7"/>
      <c r="B95" s="10" t="s">
        <v>323</v>
      </c>
      <c r="C95" s="5">
        <v>45.1</v>
      </c>
      <c r="D95" s="5">
        <v>46.6</v>
      </c>
      <c r="E95" s="5">
        <v>47</v>
      </c>
      <c r="F95" s="5">
        <v>46.9</v>
      </c>
      <c r="G95" s="5">
        <v>46.8</v>
      </c>
      <c r="H95" s="5">
        <v>46.7</v>
      </c>
      <c r="I95" s="5">
        <v>46.7</v>
      </c>
      <c r="J95" s="5">
        <v>46.8</v>
      </c>
      <c r="K95" s="5">
        <v>46.9</v>
      </c>
      <c r="L95" s="5">
        <v>46.7</v>
      </c>
      <c r="M95" s="5">
        <v>46.8</v>
      </c>
      <c r="N95" s="5">
        <v>47</v>
      </c>
    </row>
    <row r="96" spans="1:14" ht="18" x14ac:dyDescent="0.25">
      <c r="A96" s="7" t="s">
        <v>79</v>
      </c>
      <c r="B96" s="10" t="s">
        <v>324</v>
      </c>
      <c r="C96" s="42">
        <f>ROUND(C78*C97/100,1)</f>
        <v>2613.6999999999998</v>
      </c>
      <c r="D96" s="42">
        <f t="shared" ref="D96:K96" si="4">ROUND(D78*D97/100,1)</f>
        <v>2671</v>
      </c>
      <c r="E96" s="42">
        <f t="shared" si="4"/>
        <v>2388.6999999999998</v>
      </c>
      <c r="F96" s="42">
        <f t="shared" si="4"/>
        <v>2418.6999999999998</v>
      </c>
      <c r="G96" s="42">
        <f t="shared" si="4"/>
        <v>2425.9</v>
      </c>
      <c r="H96" s="42">
        <f t="shared" si="4"/>
        <v>2438.5</v>
      </c>
      <c r="I96" s="42">
        <f t="shared" si="4"/>
        <v>2443.3000000000002</v>
      </c>
      <c r="J96" s="42">
        <f t="shared" si="4"/>
        <v>2511.6</v>
      </c>
      <c r="K96" s="42">
        <f t="shared" si="4"/>
        <v>2558.1</v>
      </c>
      <c r="L96" s="42">
        <f>ROUND(L78*L97/100,1)</f>
        <v>2487</v>
      </c>
      <c r="M96" s="42">
        <f>ROUND(M78*M97/100,1)</f>
        <v>2599.6</v>
      </c>
      <c r="N96" s="42">
        <f>ROUND(N78*N97/100,1)</f>
        <v>2729.5</v>
      </c>
    </row>
    <row r="97" spans="1:14" ht="54" x14ac:dyDescent="0.25">
      <c r="A97" s="7"/>
      <c r="B97" s="10" t="s">
        <v>323</v>
      </c>
      <c r="C97" s="5">
        <v>54.9</v>
      </c>
      <c r="D97" s="5">
        <v>53.4</v>
      </c>
      <c r="E97" s="5">
        <v>53</v>
      </c>
      <c r="F97" s="5">
        <v>53.1</v>
      </c>
      <c r="G97" s="5">
        <v>53.2</v>
      </c>
      <c r="H97" s="5">
        <v>53.3</v>
      </c>
      <c r="I97" s="5">
        <v>53.3</v>
      </c>
      <c r="J97" s="5">
        <v>53.2</v>
      </c>
      <c r="K97" s="5">
        <v>53.1</v>
      </c>
      <c r="L97" s="5">
        <v>53.3</v>
      </c>
      <c r="M97" s="5">
        <v>53.2</v>
      </c>
      <c r="N97" s="5">
        <v>53</v>
      </c>
    </row>
    <row r="98" spans="1:14" ht="18" x14ac:dyDescent="0.25">
      <c r="A98" s="7" t="s">
        <v>80</v>
      </c>
      <c r="B98" s="10" t="s">
        <v>15</v>
      </c>
      <c r="C98" s="43">
        <v>905.3</v>
      </c>
      <c r="D98" s="43">
        <v>915</v>
      </c>
      <c r="E98" s="43">
        <v>950</v>
      </c>
      <c r="F98" s="43">
        <v>956.7</v>
      </c>
      <c r="G98" s="43">
        <v>961.4</v>
      </c>
      <c r="H98" s="43">
        <v>958.6</v>
      </c>
      <c r="I98" s="43">
        <v>962.4</v>
      </c>
      <c r="J98" s="43">
        <v>981.6</v>
      </c>
      <c r="K98" s="43">
        <v>976.8</v>
      </c>
      <c r="L98" s="43">
        <v>969</v>
      </c>
      <c r="M98" s="43">
        <v>1009.1</v>
      </c>
      <c r="N98" s="43">
        <v>1016.8</v>
      </c>
    </row>
    <row r="99" spans="1:14" ht="36" x14ac:dyDescent="0.35">
      <c r="A99" s="7" t="s">
        <v>80</v>
      </c>
      <c r="B99" s="4" t="s">
        <v>54</v>
      </c>
      <c r="C99" s="34">
        <v>108.9</v>
      </c>
      <c r="D99" s="34">
        <f>D98/C98*100</f>
        <v>101.07146802165028</v>
      </c>
      <c r="E99" s="34">
        <f>E98/D98*100</f>
        <v>103.82513661202186</v>
      </c>
      <c r="F99" s="34">
        <f>F98/E98*100</f>
        <v>100.70526315789475</v>
      </c>
      <c r="G99" s="34">
        <f>G98/E98*100</f>
        <v>101.2</v>
      </c>
      <c r="H99" s="34">
        <f t="shared" ref="H99:M99" si="5">H98/E98*100</f>
        <v>100.90526315789474</v>
      </c>
      <c r="I99" s="34">
        <f t="shared" si="5"/>
        <v>100.59579805581687</v>
      </c>
      <c r="J99" s="34">
        <f t="shared" si="5"/>
        <v>102.10110255876847</v>
      </c>
      <c r="K99" s="34">
        <f t="shared" si="5"/>
        <v>101.89860212810349</v>
      </c>
      <c r="L99" s="40">
        <f t="shared" si="5"/>
        <v>100.68578553615961</v>
      </c>
      <c r="M99" s="40">
        <f t="shared" si="5"/>
        <v>102.80154849225754</v>
      </c>
      <c r="N99" s="34">
        <f>N98/J98*100</f>
        <v>103.58598207008964</v>
      </c>
    </row>
    <row r="100" spans="1:14" ht="18" x14ac:dyDescent="0.25">
      <c r="A100" s="6" t="s">
        <v>81</v>
      </c>
      <c r="B100" s="4" t="s">
        <v>283</v>
      </c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</row>
    <row r="101" spans="1:14" ht="18" x14ac:dyDescent="0.25">
      <c r="A101" s="3" t="s">
        <v>82</v>
      </c>
      <c r="B101" s="4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</row>
    <row r="102" spans="1:14" ht="18" x14ac:dyDescent="0.25">
      <c r="A102" s="6" t="s">
        <v>83</v>
      </c>
      <c r="B102" s="4" t="s">
        <v>84</v>
      </c>
      <c r="C102" s="5">
        <v>0.05</v>
      </c>
      <c r="D102" s="5">
        <v>0.01</v>
      </c>
      <c r="E102" s="5">
        <v>0.01</v>
      </c>
      <c r="F102" s="5">
        <v>0.01</v>
      </c>
      <c r="G102" s="5">
        <v>0.01</v>
      </c>
      <c r="H102" s="5">
        <v>0.01</v>
      </c>
      <c r="I102" s="5">
        <v>0.01</v>
      </c>
      <c r="J102" s="5">
        <v>0.01</v>
      </c>
      <c r="K102" s="5">
        <v>0.01</v>
      </c>
      <c r="L102" s="5">
        <v>0.01</v>
      </c>
      <c r="M102" s="5">
        <v>0.01</v>
      </c>
      <c r="N102" s="5">
        <v>0.01</v>
      </c>
    </row>
    <row r="103" spans="1:14" ht="18" x14ac:dyDescent="0.25">
      <c r="A103" s="6" t="s">
        <v>85</v>
      </c>
      <c r="B103" s="4" t="s">
        <v>84</v>
      </c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</row>
    <row r="104" spans="1:14" ht="18" x14ac:dyDescent="0.25">
      <c r="A104" s="3" t="s">
        <v>86</v>
      </c>
      <c r="B104" s="4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</row>
    <row r="105" spans="1:14" ht="18" x14ac:dyDescent="0.25">
      <c r="A105" s="6" t="s">
        <v>87</v>
      </c>
      <c r="B105" s="4" t="s">
        <v>84</v>
      </c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</row>
    <row r="106" spans="1:14" ht="18" x14ac:dyDescent="0.25">
      <c r="A106" s="6" t="s">
        <v>88</v>
      </c>
      <c r="B106" s="4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</row>
    <row r="107" spans="1:14" ht="36" x14ac:dyDescent="0.25">
      <c r="A107" s="7" t="s">
        <v>89</v>
      </c>
      <c r="B107" s="4" t="s">
        <v>84</v>
      </c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</row>
    <row r="108" spans="1:14" ht="18" x14ac:dyDescent="0.25">
      <c r="A108" s="7" t="s">
        <v>90</v>
      </c>
      <c r="B108" s="4" t="s">
        <v>84</v>
      </c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</row>
    <row r="109" spans="1:14" ht="18" x14ac:dyDescent="0.25">
      <c r="A109" s="7" t="s">
        <v>91</v>
      </c>
      <c r="B109" s="4" t="s">
        <v>84</v>
      </c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</row>
    <row r="110" spans="1:14" ht="18" x14ac:dyDescent="0.25">
      <c r="A110" s="7" t="s">
        <v>92</v>
      </c>
      <c r="B110" s="4" t="s">
        <v>84</v>
      </c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</row>
    <row r="111" spans="1:14" ht="18" x14ac:dyDescent="0.25">
      <c r="A111" s="7" t="s">
        <v>93</v>
      </c>
      <c r="B111" s="4" t="s">
        <v>84</v>
      </c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</row>
    <row r="112" spans="1:14" ht="18" x14ac:dyDescent="0.25">
      <c r="A112" s="7" t="s">
        <v>94</v>
      </c>
      <c r="B112" s="4" t="s">
        <v>84</v>
      </c>
      <c r="C112" s="5">
        <v>0.05</v>
      </c>
      <c r="D112" s="5">
        <v>0.01</v>
      </c>
      <c r="E112" s="5">
        <v>0.01</v>
      </c>
      <c r="F112" s="5">
        <v>0.01</v>
      </c>
      <c r="G112" s="5">
        <v>0.01</v>
      </c>
      <c r="H112" s="5">
        <v>0.01</v>
      </c>
      <c r="I112" s="5">
        <v>0.01</v>
      </c>
      <c r="J112" s="5">
        <v>0.01</v>
      </c>
      <c r="K112" s="5">
        <v>0.01</v>
      </c>
      <c r="L112" s="5">
        <v>0.01</v>
      </c>
      <c r="M112" s="5">
        <v>0.01</v>
      </c>
      <c r="N112" s="5">
        <v>0.01</v>
      </c>
    </row>
    <row r="113" spans="1:14" ht="18" x14ac:dyDescent="0.25">
      <c r="A113" s="6" t="s">
        <v>95</v>
      </c>
      <c r="B113" s="4" t="s">
        <v>84</v>
      </c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</row>
    <row r="114" spans="1:14" ht="18" x14ac:dyDescent="0.25">
      <c r="A114" s="6" t="s">
        <v>88</v>
      </c>
      <c r="B114" s="4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</row>
    <row r="115" spans="1:14" ht="36" x14ac:dyDescent="0.25">
      <c r="A115" s="7" t="s">
        <v>89</v>
      </c>
      <c r="B115" s="4" t="s">
        <v>84</v>
      </c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</row>
    <row r="116" spans="1:14" ht="18" x14ac:dyDescent="0.25">
      <c r="A116" s="7" t="s">
        <v>91</v>
      </c>
      <c r="B116" s="4" t="s">
        <v>84</v>
      </c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</row>
    <row r="117" spans="1:14" ht="18" x14ac:dyDescent="0.25">
      <c r="A117" s="7" t="s">
        <v>96</v>
      </c>
      <c r="B117" s="4" t="s">
        <v>84</v>
      </c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</row>
    <row r="118" spans="1:14" ht="18" x14ac:dyDescent="0.25">
      <c r="A118" s="7" t="s">
        <v>93</v>
      </c>
      <c r="B118" s="4" t="s">
        <v>84</v>
      </c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</row>
    <row r="119" spans="1:14" ht="18" x14ac:dyDescent="0.25">
      <c r="A119" s="7" t="s">
        <v>94</v>
      </c>
      <c r="B119" s="4" t="s">
        <v>84</v>
      </c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</row>
    <row r="120" spans="1:14" ht="18" x14ac:dyDescent="0.25">
      <c r="A120" s="3" t="s">
        <v>97</v>
      </c>
      <c r="B120" s="4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</row>
    <row r="121" spans="1:14" ht="18" x14ac:dyDescent="0.25">
      <c r="A121" s="6" t="s">
        <v>87</v>
      </c>
      <c r="B121" s="4" t="s">
        <v>84</v>
      </c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</row>
    <row r="122" spans="1:14" ht="18" x14ac:dyDescent="0.25">
      <c r="A122" s="6" t="s">
        <v>88</v>
      </c>
      <c r="B122" s="4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</row>
    <row r="123" spans="1:14" ht="36" x14ac:dyDescent="0.25">
      <c r="A123" s="7" t="s">
        <v>89</v>
      </c>
      <c r="B123" s="4" t="s">
        <v>84</v>
      </c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</row>
    <row r="124" spans="1:14" ht="18" x14ac:dyDescent="0.25">
      <c r="A124" s="7" t="s">
        <v>90</v>
      </c>
      <c r="B124" s="4" t="s">
        <v>84</v>
      </c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</row>
    <row r="125" spans="1:14" ht="18" x14ac:dyDescent="0.25">
      <c r="A125" s="7" t="s">
        <v>91</v>
      </c>
      <c r="B125" s="4" t="s">
        <v>84</v>
      </c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</row>
    <row r="126" spans="1:14" ht="18" x14ac:dyDescent="0.25">
      <c r="A126" s="7" t="s">
        <v>92</v>
      </c>
      <c r="B126" s="4" t="s">
        <v>84</v>
      </c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</row>
    <row r="127" spans="1:14" ht="18" x14ac:dyDescent="0.25">
      <c r="A127" s="7" t="s">
        <v>93</v>
      </c>
      <c r="B127" s="4" t="s">
        <v>84</v>
      </c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</row>
    <row r="128" spans="1:14" ht="30.75" customHeight="1" x14ac:dyDescent="0.25">
      <c r="A128" s="7" t="s">
        <v>94</v>
      </c>
      <c r="B128" s="4" t="s">
        <v>84</v>
      </c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</row>
    <row r="129" spans="1:14" ht="18" x14ac:dyDescent="0.25">
      <c r="A129" s="6" t="s">
        <v>95</v>
      </c>
      <c r="B129" s="4" t="s">
        <v>84</v>
      </c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</row>
    <row r="130" spans="1:14" ht="18" x14ac:dyDescent="0.25">
      <c r="A130" s="6" t="s">
        <v>88</v>
      </c>
      <c r="B130" s="4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</row>
    <row r="131" spans="1:14" ht="36" x14ac:dyDescent="0.25">
      <c r="A131" s="7" t="s">
        <v>89</v>
      </c>
      <c r="B131" s="4" t="s">
        <v>84</v>
      </c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</row>
    <row r="132" spans="1:14" ht="30.75" customHeight="1" x14ac:dyDescent="0.25">
      <c r="A132" s="7" t="s">
        <v>91</v>
      </c>
      <c r="B132" s="4" t="s">
        <v>84</v>
      </c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</row>
    <row r="133" spans="1:14" ht="18" x14ac:dyDescent="0.25">
      <c r="A133" s="7" t="s">
        <v>96</v>
      </c>
      <c r="B133" s="4" t="s">
        <v>84</v>
      </c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</row>
    <row r="134" spans="1:14" ht="18" x14ac:dyDescent="0.25">
      <c r="A134" s="7" t="s">
        <v>93</v>
      </c>
      <c r="B134" s="4" t="s">
        <v>84</v>
      </c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</row>
    <row r="135" spans="1:14" ht="27.75" customHeight="1" x14ac:dyDescent="0.25">
      <c r="A135" s="7" t="s">
        <v>94</v>
      </c>
      <c r="B135" s="4" t="s">
        <v>84</v>
      </c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</row>
    <row r="136" spans="1:14" ht="34.799999999999997" x14ac:dyDescent="0.25">
      <c r="A136" s="3" t="s">
        <v>317</v>
      </c>
      <c r="B136" s="4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</row>
    <row r="137" spans="1:14" ht="36" x14ac:dyDescent="0.25">
      <c r="A137" s="6" t="s">
        <v>318</v>
      </c>
      <c r="B137" s="4" t="s">
        <v>98</v>
      </c>
      <c r="C137" s="5">
        <v>107</v>
      </c>
      <c r="D137" s="5">
        <v>107</v>
      </c>
      <c r="E137" s="5">
        <v>108</v>
      </c>
      <c r="F137" s="5">
        <v>110</v>
      </c>
      <c r="G137" s="5">
        <v>112</v>
      </c>
      <c r="H137" s="5">
        <v>112</v>
      </c>
      <c r="I137" s="5">
        <v>113</v>
      </c>
      <c r="J137" s="5">
        <v>113</v>
      </c>
      <c r="K137" s="5">
        <v>113</v>
      </c>
      <c r="L137" s="5">
        <v>115</v>
      </c>
      <c r="M137" s="5">
        <v>115</v>
      </c>
      <c r="N137" s="5">
        <v>115</v>
      </c>
    </row>
    <row r="138" spans="1:14" ht="18" x14ac:dyDescent="0.25">
      <c r="A138" s="6" t="s">
        <v>99</v>
      </c>
      <c r="B138" s="4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</row>
    <row r="139" spans="1:14" ht="18" x14ac:dyDescent="0.25">
      <c r="A139" s="6" t="s">
        <v>100</v>
      </c>
      <c r="B139" s="4" t="s">
        <v>98</v>
      </c>
      <c r="C139" s="4">
        <v>1</v>
      </c>
      <c r="D139" s="4">
        <v>1</v>
      </c>
      <c r="E139" s="4">
        <v>1</v>
      </c>
      <c r="F139" s="4">
        <v>1</v>
      </c>
      <c r="G139" s="4">
        <v>1</v>
      </c>
      <c r="H139" s="4">
        <v>1</v>
      </c>
      <c r="I139" s="4">
        <v>1</v>
      </c>
      <c r="J139" s="4">
        <v>1</v>
      </c>
      <c r="K139" s="4">
        <v>1</v>
      </c>
      <c r="L139" s="4">
        <v>1</v>
      </c>
      <c r="M139" s="4">
        <v>1</v>
      </c>
      <c r="N139" s="4">
        <v>1</v>
      </c>
    </row>
    <row r="140" spans="1:14" ht="18" x14ac:dyDescent="0.25">
      <c r="A140" s="6" t="s">
        <v>101</v>
      </c>
      <c r="B140" s="9" t="s">
        <v>98</v>
      </c>
      <c r="C140" s="9">
        <v>6</v>
      </c>
      <c r="D140" s="9">
        <v>6</v>
      </c>
      <c r="E140" s="9">
        <v>6</v>
      </c>
      <c r="F140" s="9">
        <v>6</v>
      </c>
      <c r="G140" s="9">
        <v>6</v>
      </c>
      <c r="H140" s="9">
        <v>6</v>
      </c>
      <c r="I140" s="9">
        <v>6</v>
      </c>
      <c r="J140" s="9">
        <v>6</v>
      </c>
      <c r="K140" s="9">
        <v>6</v>
      </c>
      <c r="L140" s="9">
        <v>6</v>
      </c>
      <c r="M140" s="9">
        <v>6</v>
      </c>
      <c r="N140" s="9">
        <v>6</v>
      </c>
    </row>
    <row r="141" spans="1:14" ht="18" x14ac:dyDescent="0.25">
      <c r="A141" s="6" t="s">
        <v>102</v>
      </c>
      <c r="B141" s="4" t="s">
        <v>98</v>
      </c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</row>
    <row r="142" spans="1:14" ht="18" x14ac:dyDescent="0.25">
      <c r="A142" s="6" t="s">
        <v>103</v>
      </c>
      <c r="B142" s="9" t="s">
        <v>98</v>
      </c>
      <c r="C142" s="5">
        <v>18</v>
      </c>
      <c r="D142" s="5">
        <v>18</v>
      </c>
      <c r="E142" s="5">
        <v>18</v>
      </c>
      <c r="F142" s="5">
        <v>19</v>
      </c>
      <c r="G142" s="5">
        <v>20</v>
      </c>
      <c r="H142" s="5">
        <v>20</v>
      </c>
      <c r="I142" s="5">
        <v>20</v>
      </c>
      <c r="J142" s="5">
        <v>21</v>
      </c>
      <c r="K142" s="5">
        <v>21</v>
      </c>
      <c r="L142" s="5">
        <v>21</v>
      </c>
      <c r="M142" s="5">
        <v>21</v>
      </c>
      <c r="N142" s="5">
        <v>22</v>
      </c>
    </row>
    <row r="143" spans="1:14" ht="36" x14ac:dyDescent="0.25">
      <c r="A143" s="6" t="s">
        <v>104</v>
      </c>
      <c r="B143" s="9" t="s">
        <v>98</v>
      </c>
      <c r="C143" s="5">
        <v>34</v>
      </c>
      <c r="D143" s="5">
        <v>34</v>
      </c>
      <c r="E143" s="5">
        <v>35</v>
      </c>
      <c r="F143" s="5">
        <v>35</v>
      </c>
      <c r="G143" s="5">
        <v>36</v>
      </c>
      <c r="H143" s="5">
        <v>36</v>
      </c>
      <c r="I143" s="5">
        <v>36</v>
      </c>
      <c r="J143" s="5">
        <v>37</v>
      </c>
      <c r="K143" s="5">
        <v>37</v>
      </c>
      <c r="L143" s="5">
        <v>37</v>
      </c>
      <c r="M143" s="5">
        <v>38</v>
      </c>
      <c r="N143" s="5">
        <v>38</v>
      </c>
    </row>
    <row r="144" spans="1:14" ht="42" customHeight="1" x14ac:dyDescent="0.25">
      <c r="A144" s="6" t="s">
        <v>105</v>
      </c>
      <c r="B144" s="9" t="s">
        <v>319</v>
      </c>
      <c r="C144" s="5">
        <v>9</v>
      </c>
      <c r="D144" s="5">
        <v>9</v>
      </c>
      <c r="E144" s="5">
        <v>9</v>
      </c>
      <c r="F144" s="5">
        <v>9</v>
      </c>
      <c r="G144" s="5">
        <v>9</v>
      </c>
      <c r="H144" s="5">
        <v>9</v>
      </c>
      <c r="I144" s="5">
        <v>10</v>
      </c>
      <c r="J144" s="5">
        <v>10</v>
      </c>
      <c r="K144" s="5">
        <v>10</v>
      </c>
      <c r="L144" s="5">
        <v>11</v>
      </c>
      <c r="M144" s="5">
        <v>11</v>
      </c>
      <c r="N144" s="5">
        <v>11</v>
      </c>
    </row>
    <row r="145" spans="1:14" ht="36" x14ac:dyDescent="0.25">
      <c r="A145" s="6" t="s">
        <v>106</v>
      </c>
      <c r="B145" s="9" t="s">
        <v>98</v>
      </c>
      <c r="C145" s="5">
        <v>9</v>
      </c>
      <c r="D145" s="5">
        <v>9</v>
      </c>
      <c r="E145" s="5">
        <v>9</v>
      </c>
      <c r="F145" s="5">
        <v>10</v>
      </c>
      <c r="G145" s="5">
        <v>10</v>
      </c>
      <c r="H145" s="5">
        <v>10</v>
      </c>
      <c r="I145" s="5">
        <v>10</v>
      </c>
      <c r="J145" s="5">
        <v>10</v>
      </c>
      <c r="K145" s="5">
        <v>10</v>
      </c>
      <c r="L145" s="5">
        <v>11</v>
      </c>
      <c r="M145" s="5">
        <v>11</v>
      </c>
      <c r="N145" s="5">
        <v>11</v>
      </c>
    </row>
    <row r="146" spans="1:14" ht="18" x14ac:dyDescent="0.25">
      <c r="A146" s="6" t="s">
        <v>107</v>
      </c>
      <c r="B146" s="9" t="s">
        <v>98</v>
      </c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</row>
    <row r="147" spans="1:14" ht="54" x14ac:dyDescent="0.25">
      <c r="A147" s="6" t="s">
        <v>320</v>
      </c>
      <c r="B147" s="9" t="s">
        <v>108</v>
      </c>
      <c r="C147" s="9">
        <v>1.7</v>
      </c>
      <c r="D147" s="9">
        <v>1.7</v>
      </c>
      <c r="E147" s="9">
        <v>1.7</v>
      </c>
      <c r="F147" s="9">
        <v>1.7</v>
      </c>
      <c r="G147" s="9">
        <v>1.7</v>
      </c>
      <c r="H147" s="9">
        <v>1.7</v>
      </c>
      <c r="I147" s="9">
        <v>1.7</v>
      </c>
      <c r="J147" s="9">
        <v>1.7</v>
      </c>
      <c r="K147" s="9">
        <v>1.7</v>
      </c>
      <c r="L147" s="9">
        <v>1.7</v>
      </c>
      <c r="M147" s="9">
        <v>1.7</v>
      </c>
      <c r="N147" s="9">
        <v>1.7</v>
      </c>
    </row>
    <row r="148" spans="1:14" ht="18" x14ac:dyDescent="0.25">
      <c r="A148" s="6" t="s">
        <v>99</v>
      </c>
      <c r="B148" s="44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</row>
    <row r="149" spans="1:14" ht="18" x14ac:dyDescent="0.25">
      <c r="A149" s="6" t="s">
        <v>100</v>
      </c>
      <c r="B149" s="4" t="s">
        <v>108</v>
      </c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</row>
    <row r="150" spans="1:14" ht="18" x14ac:dyDescent="0.25">
      <c r="A150" s="6" t="s">
        <v>101</v>
      </c>
      <c r="B150" s="4" t="s">
        <v>108</v>
      </c>
      <c r="C150" s="4">
        <v>0.3</v>
      </c>
      <c r="D150" s="4">
        <v>0.3</v>
      </c>
      <c r="E150" s="4">
        <v>0.3</v>
      </c>
      <c r="F150" s="4">
        <v>0.3</v>
      </c>
      <c r="G150" s="4">
        <v>0.3</v>
      </c>
      <c r="H150" s="4">
        <v>0.3</v>
      </c>
      <c r="I150" s="4">
        <v>0.3</v>
      </c>
      <c r="J150" s="4">
        <v>0.3</v>
      </c>
      <c r="K150" s="4">
        <v>0.3</v>
      </c>
      <c r="L150" s="4">
        <v>0.3</v>
      </c>
      <c r="M150" s="4">
        <v>0.3</v>
      </c>
      <c r="N150" s="4">
        <v>0.3</v>
      </c>
    </row>
    <row r="151" spans="1:14" ht="18" x14ac:dyDescent="0.25">
      <c r="A151" s="6" t="s">
        <v>102</v>
      </c>
      <c r="B151" s="4" t="s">
        <v>108</v>
      </c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</row>
    <row r="152" spans="1:14" ht="18" x14ac:dyDescent="0.25">
      <c r="A152" s="6" t="s">
        <v>103</v>
      </c>
      <c r="B152" s="4" t="s">
        <v>108</v>
      </c>
      <c r="C152" s="4">
        <v>0.2</v>
      </c>
      <c r="D152" s="4">
        <v>0.2</v>
      </c>
      <c r="E152" s="4">
        <v>0.2</v>
      </c>
      <c r="F152" s="4">
        <v>0.2</v>
      </c>
      <c r="G152" s="4">
        <v>0.2</v>
      </c>
      <c r="H152" s="4">
        <v>0.2</v>
      </c>
      <c r="I152" s="4">
        <v>0.2</v>
      </c>
      <c r="J152" s="4">
        <v>0.2</v>
      </c>
      <c r="K152" s="4">
        <v>0.2</v>
      </c>
      <c r="L152" s="4">
        <v>0.2</v>
      </c>
      <c r="M152" s="4">
        <v>0.2</v>
      </c>
      <c r="N152" s="4">
        <v>0.2</v>
      </c>
    </row>
    <row r="153" spans="1:14" ht="36" x14ac:dyDescent="0.25">
      <c r="A153" s="6" t="s">
        <v>104</v>
      </c>
      <c r="B153" s="4" t="s">
        <v>108</v>
      </c>
      <c r="C153" s="5">
        <v>0.3</v>
      </c>
      <c r="D153" s="5">
        <v>0.3</v>
      </c>
      <c r="E153" s="5">
        <v>0.3</v>
      </c>
      <c r="F153" s="5">
        <v>0.3</v>
      </c>
      <c r="G153" s="5">
        <v>0.3</v>
      </c>
      <c r="H153" s="5">
        <v>0.3</v>
      </c>
      <c r="I153" s="5">
        <v>0.3</v>
      </c>
      <c r="J153" s="5">
        <v>0.3</v>
      </c>
      <c r="K153" s="5">
        <v>0.3</v>
      </c>
      <c r="L153" s="5">
        <v>0.3</v>
      </c>
      <c r="M153" s="5">
        <v>0.3</v>
      </c>
      <c r="N153" s="5">
        <v>0.3</v>
      </c>
    </row>
    <row r="154" spans="1:14" ht="18" x14ac:dyDescent="0.25">
      <c r="A154" s="6" t="s">
        <v>105</v>
      </c>
      <c r="B154" s="4" t="s">
        <v>108</v>
      </c>
      <c r="C154" s="4">
        <v>0.2</v>
      </c>
      <c r="D154" s="4">
        <v>0.2</v>
      </c>
      <c r="E154" s="4">
        <v>0.2</v>
      </c>
      <c r="F154" s="4">
        <v>0.2</v>
      </c>
      <c r="G154" s="4">
        <v>0.2</v>
      </c>
      <c r="H154" s="4">
        <v>0.2</v>
      </c>
      <c r="I154" s="4">
        <v>0.2</v>
      </c>
      <c r="J154" s="4">
        <v>0.2</v>
      </c>
      <c r="K154" s="4">
        <v>0.2</v>
      </c>
      <c r="L154" s="4">
        <v>0.2</v>
      </c>
      <c r="M154" s="4">
        <v>0.2</v>
      </c>
      <c r="N154" s="4">
        <v>0.2</v>
      </c>
    </row>
    <row r="155" spans="1:14" ht="36" x14ac:dyDescent="0.25">
      <c r="A155" s="6" t="s">
        <v>109</v>
      </c>
      <c r="B155" s="4" t="s">
        <v>108</v>
      </c>
      <c r="C155" s="4">
        <v>0.1</v>
      </c>
      <c r="D155" s="4">
        <v>0.1</v>
      </c>
      <c r="E155" s="4">
        <v>0.1</v>
      </c>
      <c r="F155" s="4">
        <v>0.1</v>
      </c>
      <c r="G155" s="4">
        <v>0.1</v>
      </c>
      <c r="H155" s="4">
        <v>0.1</v>
      </c>
      <c r="I155" s="4">
        <v>0.1</v>
      </c>
      <c r="J155" s="4">
        <v>0.1</v>
      </c>
      <c r="K155" s="4">
        <v>0.1</v>
      </c>
      <c r="L155" s="4">
        <v>0.1</v>
      </c>
      <c r="M155" s="4">
        <v>0.1</v>
      </c>
      <c r="N155" s="4">
        <v>0.1</v>
      </c>
    </row>
    <row r="156" spans="1:14" ht="18" x14ac:dyDescent="0.25">
      <c r="A156" s="6" t="s">
        <v>110</v>
      </c>
      <c r="B156" s="4" t="s">
        <v>108</v>
      </c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</row>
    <row r="157" spans="1:14" ht="18" x14ac:dyDescent="0.25">
      <c r="A157" s="6" t="s">
        <v>321</v>
      </c>
      <c r="B157" s="4" t="s">
        <v>111</v>
      </c>
      <c r="C157" s="5">
        <v>1.8</v>
      </c>
      <c r="D157" s="5">
        <v>1.8</v>
      </c>
      <c r="E157" s="5">
        <v>1.9</v>
      </c>
      <c r="F157" s="5">
        <v>2</v>
      </c>
      <c r="G157" s="5">
        <v>2.1</v>
      </c>
      <c r="H157" s="5">
        <v>2.2000000000000002</v>
      </c>
      <c r="I157" s="5">
        <v>2.2000000000000002</v>
      </c>
      <c r="J157" s="5">
        <v>2.2999999999999998</v>
      </c>
      <c r="K157" s="5">
        <v>2.4</v>
      </c>
      <c r="L157" s="5">
        <v>2.2999999999999998</v>
      </c>
      <c r="M157" s="5">
        <v>2.4</v>
      </c>
      <c r="N157" s="5">
        <v>2.4</v>
      </c>
    </row>
    <row r="158" spans="1:14" ht="18" x14ac:dyDescent="0.25">
      <c r="A158" s="6" t="s">
        <v>112</v>
      </c>
      <c r="B158" s="4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</row>
    <row r="159" spans="1:14" ht="18" x14ac:dyDescent="0.25">
      <c r="A159" s="6" t="s">
        <v>100</v>
      </c>
      <c r="B159" s="4" t="s">
        <v>111</v>
      </c>
      <c r="C159" s="5">
        <v>0.01</v>
      </c>
      <c r="D159" s="5">
        <v>0.01</v>
      </c>
      <c r="E159" s="5">
        <v>0.01</v>
      </c>
      <c r="F159" s="5">
        <v>0.02</v>
      </c>
      <c r="G159" s="5">
        <v>0.02</v>
      </c>
      <c r="H159" s="5">
        <v>0.02</v>
      </c>
      <c r="I159" s="5">
        <v>0.02</v>
      </c>
      <c r="J159" s="5">
        <v>0.02</v>
      </c>
      <c r="K159" s="5">
        <v>0.02</v>
      </c>
      <c r="L159" s="5">
        <v>0.02</v>
      </c>
      <c r="M159" s="5">
        <v>0.02</v>
      </c>
      <c r="N159" s="5">
        <v>0.02</v>
      </c>
    </row>
    <row r="160" spans="1:14" ht="18" x14ac:dyDescent="0.25">
      <c r="A160" s="6" t="s">
        <v>101</v>
      </c>
      <c r="B160" s="4" t="s">
        <v>111</v>
      </c>
      <c r="C160" s="5">
        <v>0.28000000000000003</v>
      </c>
      <c r="D160" s="5">
        <v>0.28000000000000003</v>
      </c>
      <c r="E160" s="5">
        <v>0.3</v>
      </c>
      <c r="F160" s="5">
        <v>0.35</v>
      </c>
      <c r="G160" s="5">
        <v>0.36</v>
      </c>
      <c r="H160" s="5">
        <v>0.38</v>
      </c>
      <c r="I160" s="5">
        <v>0.4</v>
      </c>
      <c r="J160" s="5">
        <v>0.42</v>
      </c>
      <c r="K160" s="5">
        <v>0.43</v>
      </c>
      <c r="L160" s="5">
        <v>0.44</v>
      </c>
      <c r="M160" s="5">
        <v>0.45</v>
      </c>
      <c r="N160" s="5">
        <v>0.46</v>
      </c>
    </row>
    <row r="161" spans="1:14" ht="18" x14ac:dyDescent="0.25">
      <c r="A161" s="6" t="s">
        <v>102</v>
      </c>
      <c r="B161" s="4" t="s">
        <v>111</v>
      </c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</row>
    <row r="162" spans="1:14" ht="18" x14ac:dyDescent="0.25">
      <c r="A162" s="6" t="s">
        <v>103</v>
      </c>
      <c r="B162" s="4" t="s">
        <v>111</v>
      </c>
      <c r="C162" s="5">
        <v>0.15</v>
      </c>
      <c r="D162" s="5">
        <v>0.15</v>
      </c>
      <c r="E162" s="5">
        <v>0.17</v>
      </c>
      <c r="F162" s="5">
        <v>0.18</v>
      </c>
      <c r="G162" s="5">
        <v>0.2</v>
      </c>
      <c r="H162" s="5">
        <v>0.21</v>
      </c>
      <c r="I162" s="5">
        <v>0.2</v>
      </c>
      <c r="J162" s="5">
        <v>0.22</v>
      </c>
      <c r="K162" s="5">
        <v>0.24</v>
      </c>
      <c r="L162" s="5">
        <v>0.22</v>
      </c>
      <c r="M162" s="5">
        <v>0.24</v>
      </c>
      <c r="N162" s="5">
        <v>0.25</v>
      </c>
    </row>
    <row r="163" spans="1:14" ht="36" x14ac:dyDescent="0.25">
      <c r="A163" s="6" t="s">
        <v>104</v>
      </c>
      <c r="B163" s="4" t="s">
        <v>111</v>
      </c>
      <c r="C163" s="5">
        <v>0.22</v>
      </c>
      <c r="D163" s="5">
        <v>0.22</v>
      </c>
      <c r="E163" s="5">
        <v>0.24</v>
      </c>
      <c r="F163" s="5">
        <v>0.27</v>
      </c>
      <c r="G163" s="5">
        <v>0.28999999999999998</v>
      </c>
      <c r="H163" s="5">
        <v>0.3</v>
      </c>
      <c r="I163" s="5">
        <v>0.28999999999999998</v>
      </c>
      <c r="J163" s="5">
        <v>0.3</v>
      </c>
      <c r="K163" s="5">
        <v>0.31</v>
      </c>
      <c r="L163" s="5">
        <v>0.3</v>
      </c>
      <c r="M163" s="5">
        <v>0.31</v>
      </c>
      <c r="N163" s="5">
        <v>0.32</v>
      </c>
    </row>
    <row r="164" spans="1:14" ht="18" x14ac:dyDescent="0.25">
      <c r="A164" s="6" t="s">
        <v>105</v>
      </c>
      <c r="B164" s="4" t="s">
        <v>111</v>
      </c>
      <c r="C164" s="5">
        <v>0.04</v>
      </c>
      <c r="D164" s="5">
        <v>0.04</v>
      </c>
      <c r="E164" s="5">
        <v>0.05</v>
      </c>
      <c r="F164" s="5">
        <v>0.06</v>
      </c>
      <c r="G164" s="5">
        <v>7.0000000000000007E-2</v>
      </c>
      <c r="H164" s="5">
        <v>7.0000000000000007E-2</v>
      </c>
      <c r="I164" s="5">
        <v>7.0000000000000007E-2</v>
      </c>
      <c r="J164" s="5">
        <v>0.08</v>
      </c>
      <c r="K164" s="5">
        <v>0.08</v>
      </c>
      <c r="L164" s="5">
        <v>0.08</v>
      </c>
      <c r="M164" s="5">
        <v>0.09</v>
      </c>
      <c r="N164" s="5">
        <v>0.1</v>
      </c>
    </row>
    <row r="165" spans="1:14" ht="36" x14ac:dyDescent="0.25">
      <c r="A165" s="6" t="s">
        <v>106</v>
      </c>
      <c r="B165" s="4" t="s">
        <v>111</v>
      </c>
      <c r="C165" s="5">
        <v>0.06</v>
      </c>
      <c r="D165" s="5">
        <v>0.06</v>
      </c>
      <c r="E165" s="5">
        <v>0.06</v>
      </c>
      <c r="F165" s="5">
        <v>0.06</v>
      </c>
      <c r="G165" s="5">
        <v>0.06</v>
      </c>
      <c r="H165" s="5">
        <v>0.06</v>
      </c>
      <c r="I165" s="5">
        <v>0.06</v>
      </c>
      <c r="J165" s="5">
        <v>0.06</v>
      </c>
      <c r="K165" s="5">
        <v>0.06</v>
      </c>
      <c r="L165" s="5">
        <v>0.06</v>
      </c>
      <c r="M165" s="5">
        <v>0.06</v>
      </c>
      <c r="N165" s="5">
        <v>0.06</v>
      </c>
    </row>
    <row r="166" spans="1:14" ht="18" x14ac:dyDescent="0.25">
      <c r="A166" s="6" t="s">
        <v>37</v>
      </c>
      <c r="B166" s="4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</row>
    <row r="167" spans="1:14" ht="18" x14ac:dyDescent="0.25">
      <c r="A167" s="6" t="s">
        <v>113</v>
      </c>
      <c r="B167" s="4" t="s">
        <v>111</v>
      </c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</row>
    <row r="168" spans="1:14" ht="18" x14ac:dyDescent="0.25">
      <c r="A168" s="3" t="s">
        <v>114</v>
      </c>
      <c r="B168" s="4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</row>
    <row r="169" spans="1:14" ht="36" x14ac:dyDescent="0.25">
      <c r="A169" s="7" t="s">
        <v>115</v>
      </c>
      <c r="B169" s="4" t="s">
        <v>52</v>
      </c>
      <c r="C169" s="5">
        <v>895.3</v>
      </c>
      <c r="D169" s="5">
        <v>300.10000000000002</v>
      </c>
      <c r="E169" s="5">
        <f t="shared" ref="E169:M169" si="6">SUM(E176:E206)</f>
        <v>315</v>
      </c>
      <c r="F169" s="5">
        <f t="shared" si="6"/>
        <v>327</v>
      </c>
      <c r="G169" s="5">
        <f t="shared" si="6"/>
        <v>328</v>
      </c>
      <c r="H169" s="5">
        <f t="shared" si="6"/>
        <v>329</v>
      </c>
      <c r="I169" s="5">
        <f t="shared" si="6"/>
        <v>335</v>
      </c>
      <c r="J169" s="5">
        <f t="shared" si="6"/>
        <v>337</v>
      </c>
      <c r="K169" s="5">
        <f t="shared" si="6"/>
        <v>338</v>
      </c>
      <c r="L169" s="5">
        <f t="shared" si="6"/>
        <v>345.00000000000006</v>
      </c>
      <c r="M169" s="5">
        <f t="shared" si="6"/>
        <v>346.00000000000006</v>
      </c>
      <c r="N169" s="5">
        <f>SUM(N176:N206)</f>
        <v>346.00000000000006</v>
      </c>
    </row>
    <row r="170" spans="1:14" ht="36" x14ac:dyDescent="0.35">
      <c r="A170" s="7" t="s">
        <v>116</v>
      </c>
      <c r="B170" s="4" t="s">
        <v>54</v>
      </c>
      <c r="C170" s="34">
        <v>39.700000000000003</v>
      </c>
      <c r="D170" s="34">
        <v>102.6</v>
      </c>
      <c r="E170" s="34">
        <f>E169/D169*100</f>
        <v>104.96501166277908</v>
      </c>
      <c r="F170" s="34">
        <f>F169/E169*100</f>
        <v>103.80952380952382</v>
      </c>
      <c r="G170" s="34">
        <f>G169/F169*100</f>
        <v>100.3058103975535</v>
      </c>
      <c r="H170" s="34">
        <f t="shared" ref="H170:M170" si="7">H169/E169*100</f>
        <v>104.44444444444446</v>
      </c>
      <c r="I170" s="34">
        <f t="shared" si="7"/>
        <v>102.44648318042813</v>
      </c>
      <c r="J170" s="34">
        <f t="shared" si="7"/>
        <v>102.74390243902438</v>
      </c>
      <c r="K170" s="34">
        <f t="shared" si="7"/>
        <v>102.7355623100304</v>
      </c>
      <c r="L170" s="35">
        <f t="shared" si="7"/>
        <v>102.98507462686568</v>
      </c>
      <c r="M170" s="35">
        <f t="shared" si="7"/>
        <v>102.67062314540061</v>
      </c>
      <c r="N170" s="34">
        <f>N169/J169*100</f>
        <v>102.67062314540061</v>
      </c>
    </row>
    <row r="171" spans="1:14" ht="18" x14ac:dyDescent="0.25">
      <c r="A171" s="6" t="s">
        <v>117</v>
      </c>
      <c r="B171" s="4" t="s">
        <v>283</v>
      </c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</row>
    <row r="172" spans="1:14" ht="72" x14ac:dyDescent="0.25">
      <c r="A172" s="6" t="s">
        <v>118</v>
      </c>
      <c r="B172" s="4" t="s">
        <v>297</v>
      </c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</row>
    <row r="173" spans="1:14" ht="36" x14ac:dyDescent="0.25">
      <c r="A173" s="6" t="s">
        <v>119</v>
      </c>
      <c r="B173" s="4" t="s">
        <v>54</v>
      </c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</row>
    <row r="174" spans="1:14" ht="18" x14ac:dyDescent="0.25">
      <c r="A174" s="6" t="s">
        <v>117</v>
      </c>
      <c r="B174" s="4" t="s">
        <v>283</v>
      </c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</row>
    <row r="175" spans="1:14" ht="87" x14ac:dyDescent="0.25">
      <c r="A175" s="11" t="s">
        <v>120</v>
      </c>
      <c r="B175" s="10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</row>
    <row r="176" spans="1:14" ht="36" x14ac:dyDescent="0.25">
      <c r="A176" s="7" t="s">
        <v>121</v>
      </c>
      <c r="B176" s="10" t="s">
        <v>122</v>
      </c>
      <c r="C176" s="5">
        <v>0.9</v>
      </c>
      <c r="D176" s="5" t="s">
        <v>325</v>
      </c>
      <c r="E176" s="5">
        <v>0.5</v>
      </c>
      <c r="F176" s="5">
        <v>0.5</v>
      </c>
      <c r="G176" s="5">
        <v>0.5</v>
      </c>
      <c r="H176" s="5">
        <v>0.5</v>
      </c>
      <c r="I176" s="5">
        <v>0.6</v>
      </c>
      <c r="J176" s="5">
        <v>0.6</v>
      </c>
      <c r="K176" s="5">
        <v>0.6</v>
      </c>
      <c r="L176" s="5">
        <v>0.7</v>
      </c>
      <c r="M176" s="5">
        <v>0.7</v>
      </c>
      <c r="N176" s="5">
        <v>0.7</v>
      </c>
    </row>
    <row r="177" spans="1:14" ht="36" x14ac:dyDescent="0.25">
      <c r="A177" s="7" t="s">
        <v>123</v>
      </c>
      <c r="B177" s="10" t="s">
        <v>122</v>
      </c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</row>
    <row r="178" spans="1:14" ht="36" x14ac:dyDescent="0.25">
      <c r="A178" s="7" t="s">
        <v>124</v>
      </c>
      <c r="B178" s="10" t="s">
        <v>122</v>
      </c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</row>
    <row r="179" spans="1:14" ht="36" x14ac:dyDescent="0.25">
      <c r="A179" s="6" t="s">
        <v>125</v>
      </c>
      <c r="B179" s="4" t="s">
        <v>297</v>
      </c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</row>
    <row r="180" spans="1:14" ht="36" x14ac:dyDescent="0.25">
      <c r="A180" s="6" t="s">
        <v>126</v>
      </c>
      <c r="B180" s="4" t="s">
        <v>297</v>
      </c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</row>
    <row r="181" spans="1:14" ht="36" x14ac:dyDescent="0.25">
      <c r="A181" s="7" t="s">
        <v>127</v>
      </c>
      <c r="B181" s="10" t="s">
        <v>122</v>
      </c>
      <c r="C181" s="5"/>
      <c r="D181" s="5" t="s">
        <v>325</v>
      </c>
      <c r="E181" s="5">
        <v>12.3</v>
      </c>
      <c r="F181" s="5">
        <v>8</v>
      </c>
      <c r="G181" s="5">
        <v>8</v>
      </c>
      <c r="H181" s="5">
        <v>8</v>
      </c>
      <c r="I181" s="5">
        <v>7</v>
      </c>
      <c r="J181" s="5">
        <v>7</v>
      </c>
      <c r="K181" s="5">
        <v>7</v>
      </c>
      <c r="L181" s="5">
        <v>7.6</v>
      </c>
      <c r="M181" s="5">
        <v>7.6</v>
      </c>
      <c r="N181" s="5">
        <v>7.6</v>
      </c>
    </row>
    <row r="182" spans="1:14" ht="36" x14ac:dyDescent="0.25">
      <c r="A182" s="6" t="s">
        <v>128</v>
      </c>
      <c r="B182" s="4" t="s">
        <v>297</v>
      </c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</row>
    <row r="183" spans="1:14" ht="18" x14ac:dyDescent="0.25">
      <c r="A183" s="6" t="s">
        <v>129</v>
      </c>
      <c r="B183" s="4" t="s">
        <v>297</v>
      </c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</row>
    <row r="184" spans="1:14" ht="36" x14ac:dyDescent="0.25">
      <c r="A184" s="6" t="s">
        <v>130</v>
      </c>
      <c r="B184" s="4" t="s">
        <v>297</v>
      </c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</row>
    <row r="185" spans="1:14" ht="36" x14ac:dyDescent="0.25">
      <c r="A185" s="6" t="s">
        <v>131</v>
      </c>
      <c r="B185" s="4" t="s">
        <v>297</v>
      </c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</row>
    <row r="186" spans="1:14" ht="36" x14ac:dyDescent="0.25">
      <c r="A186" s="6" t="s">
        <v>132</v>
      </c>
      <c r="B186" s="4" t="s">
        <v>297</v>
      </c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</row>
    <row r="187" spans="1:14" ht="18" x14ac:dyDescent="0.25">
      <c r="A187" s="6" t="s">
        <v>133</v>
      </c>
      <c r="B187" s="4" t="s">
        <v>297</v>
      </c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</row>
    <row r="188" spans="1:14" ht="18" x14ac:dyDescent="0.25">
      <c r="A188" s="6" t="s">
        <v>134</v>
      </c>
      <c r="B188" s="4" t="s">
        <v>297</v>
      </c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</row>
    <row r="189" spans="1:14" ht="18" x14ac:dyDescent="0.25">
      <c r="A189" s="6" t="s">
        <v>135</v>
      </c>
      <c r="B189" s="4" t="s">
        <v>297</v>
      </c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</row>
    <row r="190" spans="1:14" ht="36" x14ac:dyDescent="0.25">
      <c r="A190" s="6" t="s">
        <v>136</v>
      </c>
      <c r="B190" s="4" t="s">
        <v>297</v>
      </c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</row>
    <row r="191" spans="1:14" ht="36" x14ac:dyDescent="0.25">
      <c r="A191" s="6" t="s">
        <v>137</v>
      </c>
      <c r="B191" s="4" t="s">
        <v>297</v>
      </c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</row>
    <row r="192" spans="1:14" ht="18" x14ac:dyDescent="0.25">
      <c r="A192" s="6" t="s">
        <v>138</v>
      </c>
      <c r="B192" s="4" t="s">
        <v>297</v>
      </c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</row>
    <row r="193" spans="1:14" ht="36" x14ac:dyDescent="0.25">
      <c r="A193" s="6" t="s">
        <v>139</v>
      </c>
      <c r="B193" s="4" t="s">
        <v>297</v>
      </c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</row>
    <row r="194" spans="1:14" ht="18" x14ac:dyDescent="0.25">
      <c r="A194" s="6" t="s">
        <v>140</v>
      </c>
      <c r="B194" s="4" t="s">
        <v>297</v>
      </c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</row>
    <row r="195" spans="1:14" ht="18" x14ac:dyDescent="0.25">
      <c r="A195" s="6" t="s">
        <v>141</v>
      </c>
      <c r="B195" s="4" t="s">
        <v>297</v>
      </c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</row>
    <row r="196" spans="1:14" ht="36" x14ac:dyDescent="0.25">
      <c r="A196" s="7" t="s">
        <v>142</v>
      </c>
      <c r="B196" s="10" t="s">
        <v>122</v>
      </c>
      <c r="C196" s="5">
        <v>106.1</v>
      </c>
      <c r="D196" s="5">
        <v>60.7</v>
      </c>
      <c r="E196" s="5">
        <v>107</v>
      </c>
      <c r="F196" s="5">
        <v>110</v>
      </c>
      <c r="G196" s="5">
        <v>111</v>
      </c>
      <c r="H196" s="5">
        <v>112</v>
      </c>
      <c r="I196" s="5">
        <v>112</v>
      </c>
      <c r="J196" s="5">
        <v>114</v>
      </c>
      <c r="K196" s="5">
        <v>115</v>
      </c>
      <c r="L196" s="5">
        <v>115</v>
      </c>
      <c r="M196" s="5">
        <v>116</v>
      </c>
      <c r="N196" s="5">
        <v>116</v>
      </c>
    </row>
    <row r="197" spans="1:14" ht="36" x14ac:dyDescent="0.25">
      <c r="A197" s="7" t="s">
        <v>143</v>
      </c>
      <c r="B197" s="10" t="s">
        <v>122</v>
      </c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</row>
    <row r="198" spans="1:14" ht="54" x14ac:dyDescent="0.25">
      <c r="A198" s="7" t="s">
        <v>144</v>
      </c>
      <c r="B198" s="10" t="s">
        <v>122</v>
      </c>
      <c r="C198" s="5">
        <v>26.2</v>
      </c>
      <c r="D198" s="5">
        <v>56.3</v>
      </c>
      <c r="E198" s="5">
        <v>7</v>
      </c>
      <c r="F198" s="5">
        <v>7</v>
      </c>
      <c r="G198" s="5">
        <v>7</v>
      </c>
      <c r="H198" s="5">
        <v>7</v>
      </c>
      <c r="I198" s="5">
        <v>7.5</v>
      </c>
      <c r="J198" s="5">
        <v>7.5</v>
      </c>
      <c r="K198" s="5">
        <v>7.5</v>
      </c>
      <c r="L198" s="5">
        <v>8</v>
      </c>
      <c r="M198" s="5">
        <v>8</v>
      </c>
      <c r="N198" s="5">
        <v>8</v>
      </c>
    </row>
    <row r="199" spans="1:14" ht="36" x14ac:dyDescent="0.25">
      <c r="A199" s="7" t="s">
        <v>145</v>
      </c>
      <c r="B199" s="10" t="s">
        <v>122</v>
      </c>
      <c r="C199" s="5">
        <v>11.9</v>
      </c>
      <c r="D199" s="5" t="s">
        <v>325</v>
      </c>
      <c r="E199" s="5">
        <v>12</v>
      </c>
      <c r="F199" s="5">
        <v>14</v>
      </c>
      <c r="G199" s="5">
        <v>14</v>
      </c>
      <c r="H199" s="5">
        <v>14</v>
      </c>
      <c r="I199" s="5">
        <v>15</v>
      </c>
      <c r="J199" s="5">
        <v>15</v>
      </c>
      <c r="K199" s="5">
        <v>15</v>
      </c>
      <c r="L199" s="5">
        <v>18</v>
      </c>
      <c r="M199" s="5">
        <v>18</v>
      </c>
      <c r="N199" s="5">
        <v>18</v>
      </c>
    </row>
    <row r="200" spans="1:14" ht="36" x14ac:dyDescent="0.25">
      <c r="A200" s="7" t="s">
        <v>146</v>
      </c>
      <c r="B200" s="10" t="s">
        <v>122</v>
      </c>
      <c r="C200" s="5">
        <v>309</v>
      </c>
      <c r="D200" s="5" t="s">
        <v>325</v>
      </c>
      <c r="E200" s="5">
        <v>77.099999999999994</v>
      </c>
      <c r="F200" s="5">
        <v>80.400000000000006</v>
      </c>
      <c r="G200" s="5">
        <v>80.400000000000006</v>
      </c>
      <c r="H200" s="5">
        <v>80.400000000000006</v>
      </c>
      <c r="I200" s="5">
        <v>79.3</v>
      </c>
      <c r="J200" s="5">
        <v>79.3</v>
      </c>
      <c r="K200" s="5">
        <v>79.3</v>
      </c>
      <c r="L200" s="5">
        <v>80</v>
      </c>
      <c r="M200" s="5">
        <v>80</v>
      </c>
      <c r="N200" s="5">
        <v>80</v>
      </c>
    </row>
    <row r="201" spans="1:14" ht="36" x14ac:dyDescent="0.25">
      <c r="A201" s="7" t="s">
        <v>147</v>
      </c>
      <c r="B201" s="10" t="s">
        <v>122</v>
      </c>
      <c r="C201" s="5">
        <v>11.9</v>
      </c>
      <c r="D201" s="5" t="s">
        <v>325</v>
      </c>
      <c r="E201" s="5"/>
      <c r="F201" s="5"/>
      <c r="G201" s="5"/>
      <c r="H201" s="5"/>
      <c r="I201" s="5"/>
      <c r="J201" s="5"/>
      <c r="K201" s="5"/>
      <c r="L201" s="5"/>
      <c r="M201" s="5"/>
      <c r="N201" s="5"/>
    </row>
    <row r="202" spans="1:14" ht="36" x14ac:dyDescent="0.25">
      <c r="A202" s="7" t="s">
        <v>148</v>
      </c>
      <c r="B202" s="10" t="s">
        <v>122</v>
      </c>
      <c r="C202" s="5">
        <v>5.2</v>
      </c>
      <c r="D202" s="5" t="s">
        <v>325</v>
      </c>
      <c r="E202" s="5">
        <v>5.3</v>
      </c>
      <c r="F202" s="5">
        <v>5.5</v>
      </c>
      <c r="G202" s="5">
        <v>5.5</v>
      </c>
      <c r="H202" s="5">
        <v>5.5</v>
      </c>
      <c r="I202" s="5">
        <v>6</v>
      </c>
      <c r="J202" s="5">
        <v>6</v>
      </c>
      <c r="K202" s="5">
        <v>6</v>
      </c>
      <c r="L202" s="5">
        <v>6.5</v>
      </c>
      <c r="M202" s="5">
        <v>6.5</v>
      </c>
      <c r="N202" s="5">
        <v>6.5</v>
      </c>
    </row>
    <row r="203" spans="1:14" ht="36" x14ac:dyDescent="0.25">
      <c r="A203" s="7" t="s">
        <v>149</v>
      </c>
      <c r="B203" s="10" t="s">
        <v>122</v>
      </c>
      <c r="C203" s="5"/>
      <c r="D203" s="5">
        <v>0.3</v>
      </c>
      <c r="E203" s="5">
        <v>0.5</v>
      </c>
      <c r="F203" s="5">
        <v>0.6</v>
      </c>
      <c r="G203" s="5">
        <v>0.6</v>
      </c>
      <c r="H203" s="5">
        <v>0.6</v>
      </c>
      <c r="I203" s="5">
        <v>0.7</v>
      </c>
      <c r="J203" s="5">
        <v>0.7</v>
      </c>
      <c r="K203" s="5">
        <v>0.7</v>
      </c>
      <c r="L203" s="5">
        <v>0.9</v>
      </c>
      <c r="M203" s="5">
        <v>0.9</v>
      </c>
      <c r="N203" s="5">
        <v>0.9</v>
      </c>
    </row>
    <row r="204" spans="1:14" ht="36.75" customHeight="1" x14ac:dyDescent="0.25">
      <c r="A204" s="7" t="s">
        <v>150</v>
      </c>
      <c r="B204" s="10" t="s">
        <v>122</v>
      </c>
      <c r="C204" s="5">
        <v>2.5</v>
      </c>
      <c r="D204" s="5">
        <v>1.5</v>
      </c>
      <c r="E204" s="5">
        <v>3.3</v>
      </c>
      <c r="F204" s="5">
        <v>3.5</v>
      </c>
      <c r="G204" s="5">
        <v>3.5</v>
      </c>
      <c r="H204" s="5">
        <v>3.5</v>
      </c>
      <c r="I204" s="5">
        <v>3.8</v>
      </c>
      <c r="J204" s="5">
        <v>3.8</v>
      </c>
      <c r="K204" s="5">
        <v>3.8</v>
      </c>
      <c r="L204" s="5">
        <v>4</v>
      </c>
      <c r="M204" s="5">
        <v>4</v>
      </c>
      <c r="N204" s="5">
        <v>4</v>
      </c>
    </row>
    <row r="205" spans="1:14" ht="36" x14ac:dyDescent="0.25">
      <c r="A205" s="7" t="s">
        <v>151</v>
      </c>
      <c r="B205" s="10" t="s">
        <v>122</v>
      </c>
      <c r="C205" s="5">
        <v>300.3</v>
      </c>
      <c r="D205" s="5">
        <v>40.5</v>
      </c>
      <c r="E205" s="5">
        <v>40</v>
      </c>
      <c r="F205" s="5">
        <v>42.5</v>
      </c>
      <c r="G205" s="5">
        <v>42.5</v>
      </c>
      <c r="H205" s="5">
        <v>42.5</v>
      </c>
      <c r="I205" s="5">
        <v>46</v>
      </c>
      <c r="J205" s="5">
        <v>46</v>
      </c>
      <c r="K205" s="5">
        <v>46</v>
      </c>
      <c r="L205" s="5">
        <v>44</v>
      </c>
      <c r="M205" s="5">
        <v>44</v>
      </c>
      <c r="N205" s="5">
        <v>44</v>
      </c>
    </row>
    <row r="206" spans="1:14" ht="36" x14ac:dyDescent="0.25">
      <c r="A206" s="7" t="s">
        <v>152</v>
      </c>
      <c r="B206" s="10" t="s">
        <v>122</v>
      </c>
      <c r="C206" s="5">
        <v>109</v>
      </c>
      <c r="D206" s="5">
        <v>1.1000000000000001</v>
      </c>
      <c r="E206" s="5">
        <v>50</v>
      </c>
      <c r="F206" s="5">
        <v>55</v>
      </c>
      <c r="G206" s="5">
        <v>55</v>
      </c>
      <c r="H206" s="5">
        <v>55</v>
      </c>
      <c r="I206" s="5">
        <v>57.1</v>
      </c>
      <c r="J206" s="5">
        <v>57.1</v>
      </c>
      <c r="K206" s="5">
        <v>57.1</v>
      </c>
      <c r="L206" s="5">
        <v>60.3</v>
      </c>
      <c r="M206" s="5">
        <v>60.3</v>
      </c>
      <c r="N206" s="5">
        <v>60.3</v>
      </c>
    </row>
    <row r="207" spans="1:14" ht="69.599999999999994" x14ac:dyDescent="0.25">
      <c r="A207" s="11" t="s">
        <v>153</v>
      </c>
      <c r="B207" s="29"/>
      <c r="C207" s="5">
        <f t="shared" ref="C207:N207" si="8">SUM(C208:C210)</f>
        <v>895.3</v>
      </c>
      <c r="D207" s="5">
        <f t="shared" si="8"/>
        <v>300.10000000000002</v>
      </c>
      <c r="E207" s="5">
        <f t="shared" si="8"/>
        <v>315</v>
      </c>
      <c r="F207" s="5">
        <f t="shared" si="8"/>
        <v>327</v>
      </c>
      <c r="G207" s="5">
        <f t="shared" si="8"/>
        <v>328</v>
      </c>
      <c r="H207" s="5">
        <f t="shared" si="8"/>
        <v>329</v>
      </c>
      <c r="I207" s="5">
        <f t="shared" si="8"/>
        <v>335</v>
      </c>
      <c r="J207" s="5">
        <f t="shared" si="8"/>
        <v>337</v>
      </c>
      <c r="K207" s="5">
        <f t="shared" si="8"/>
        <v>338</v>
      </c>
      <c r="L207" s="5">
        <f t="shared" si="8"/>
        <v>345</v>
      </c>
      <c r="M207" s="5">
        <f t="shared" si="8"/>
        <v>36346</v>
      </c>
      <c r="N207" s="5">
        <f t="shared" si="8"/>
        <v>345</v>
      </c>
    </row>
    <row r="208" spans="1:14" ht="18" x14ac:dyDescent="0.25">
      <c r="A208" s="7" t="s">
        <v>154</v>
      </c>
      <c r="B208" s="29" t="s">
        <v>155</v>
      </c>
      <c r="C208" s="5">
        <v>135.4</v>
      </c>
      <c r="D208" s="5">
        <v>112.7</v>
      </c>
      <c r="E208" s="5">
        <v>115</v>
      </c>
      <c r="F208" s="5">
        <v>120</v>
      </c>
      <c r="G208" s="5">
        <v>120</v>
      </c>
      <c r="H208" s="5">
        <v>120</v>
      </c>
      <c r="I208" s="5">
        <v>125</v>
      </c>
      <c r="J208" s="5">
        <v>125</v>
      </c>
      <c r="K208" s="5">
        <v>125</v>
      </c>
      <c r="L208" s="5">
        <v>130</v>
      </c>
      <c r="M208" s="5">
        <v>130</v>
      </c>
      <c r="N208" s="5">
        <v>130</v>
      </c>
    </row>
    <row r="209" spans="1:14" ht="18" x14ac:dyDescent="0.25">
      <c r="A209" s="7" t="s">
        <v>156</v>
      </c>
      <c r="B209" s="29" t="s">
        <v>155</v>
      </c>
      <c r="C209" s="5">
        <v>56.6</v>
      </c>
      <c r="D209" s="5">
        <v>14.3</v>
      </c>
      <c r="E209" s="5">
        <v>30</v>
      </c>
      <c r="F209" s="5">
        <v>32</v>
      </c>
      <c r="G209" s="5">
        <v>33</v>
      </c>
      <c r="H209" s="5">
        <v>34</v>
      </c>
      <c r="I209" s="5">
        <v>33</v>
      </c>
      <c r="J209" s="5">
        <v>35</v>
      </c>
      <c r="K209" s="5">
        <v>36</v>
      </c>
      <c r="L209" s="5">
        <v>35</v>
      </c>
      <c r="M209" s="5">
        <v>36036</v>
      </c>
      <c r="N209" s="5">
        <v>35</v>
      </c>
    </row>
    <row r="210" spans="1:14" ht="18" x14ac:dyDescent="0.25">
      <c r="A210" s="6" t="s">
        <v>157</v>
      </c>
      <c r="B210" s="29" t="s">
        <v>155</v>
      </c>
      <c r="C210" s="5">
        <v>703.3</v>
      </c>
      <c r="D210" s="5">
        <v>173.1</v>
      </c>
      <c r="E210" s="5">
        <v>170</v>
      </c>
      <c r="F210" s="5">
        <v>175</v>
      </c>
      <c r="G210" s="5">
        <v>175</v>
      </c>
      <c r="H210" s="5">
        <v>175</v>
      </c>
      <c r="I210" s="5">
        <v>177</v>
      </c>
      <c r="J210" s="5">
        <v>177</v>
      </c>
      <c r="K210" s="5">
        <v>177</v>
      </c>
      <c r="L210" s="5">
        <v>180</v>
      </c>
      <c r="M210" s="5">
        <v>180</v>
      </c>
      <c r="N210" s="5">
        <v>180</v>
      </c>
    </row>
    <row r="211" spans="1:14" ht="34.5" customHeight="1" x14ac:dyDescent="0.25">
      <c r="A211" s="15" t="s">
        <v>311</v>
      </c>
      <c r="B211" s="16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</row>
    <row r="212" spans="1:14" ht="34.799999999999997" x14ac:dyDescent="0.35">
      <c r="A212" s="17" t="s">
        <v>308</v>
      </c>
      <c r="B212" s="18" t="s">
        <v>15</v>
      </c>
      <c r="C212" s="51">
        <v>730.3</v>
      </c>
      <c r="D212" s="37">
        <v>618.6</v>
      </c>
      <c r="E212" s="37">
        <v>670.1</v>
      </c>
      <c r="F212" s="37">
        <v>620.9</v>
      </c>
      <c r="G212" s="37">
        <v>620.9</v>
      </c>
      <c r="H212" s="37">
        <v>620.9</v>
      </c>
      <c r="I212" s="37">
        <v>614.9</v>
      </c>
      <c r="J212" s="37">
        <v>614.9</v>
      </c>
      <c r="K212" s="37">
        <v>614.9</v>
      </c>
      <c r="L212" s="37">
        <v>625.6</v>
      </c>
      <c r="M212" s="37">
        <v>625.6</v>
      </c>
      <c r="N212" s="37">
        <v>625.6</v>
      </c>
    </row>
    <row r="213" spans="1:14" ht="57" customHeight="1" x14ac:dyDescent="0.35">
      <c r="A213" s="19" t="s">
        <v>305</v>
      </c>
      <c r="B213" s="20" t="s">
        <v>158</v>
      </c>
      <c r="C213" s="52">
        <v>261.60000000000002</v>
      </c>
      <c r="D213" s="37">
        <v>233.4</v>
      </c>
      <c r="E213" s="37">
        <f t="shared" ref="E213:N213" si="9">E214+E226</f>
        <v>242.79999999999998</v>
      </c>
      <c r="F213" s="37">
        <f t="shared" si="9"/>
        <v>256.09999999999997</v>
      </c>
      <c r="G213" s="37">
        <f t="shared" si="9"/>
        <v>256.09999999999997</v>
      </c>
      <c r="H213" s="37">
        <f t="shared" si="9"/>
        <v>256.09999999999997</v>
      </c>
      <c r="I213" s="37">
        <f t="shared" si="9"/>
        <v>266.2</v>
      </c>
      <c r="J213" s="37">
        <f t="shared" si="9"/>
        <v>266.2</v>
      </c>
      <c r="K213" s="37">
        <f t="shared" si="9"/>
        <v>266.2</v>
      </c>
      <c r="L213" s="37">
        <f t="shared" si="9"/>
        <v>276.8</v>
      </c>
      <c r="M213" s="37">
        <f t="shared" si="9"/>
        <v>276.8</v>
      </c>
      <c r="N213" s="37">
        <f t="shared" si="9"/>
        <v>276.8</v>
      </c>
    </row>
    <row r="214" spans="1:14" ht="34.799999999999997" x14ac:dyDescent="0.35">
      <c r="A214" s="21" t="s">
        <v>309</v>
      </c>
      <c r="B214" s="20" t="s">
        <v>158</v>
      </c>
      <c r="C214" s="52">
        <v>204.2</v>
      </c>
      <c r="D214" s="37">
        <v>194.3</v>
      </c>
      <c r="E214" s="37">
        <v>209.7</v>
      </c>
      <c r="F214" s="37">
        <v>221.2</v>
      </c>
      <c r="G214" s="37">
        <v>221.2</v>
      </c>
      <c r="H214" s="37">
        <v>221.2</v>
      </c>
      <c r="I214" s="37">
        <v>230</v>
      </c>
      <c r="J214" s="37">
        <v>230</v>
      </c>
      <c r="K214" s="37">
        <v>230</v>
      </c>
      <c r="L214" s="37">
        <v>239.2</v>
      </c>
      <c r="M214" s="37">
        <v>239.2</v>
      </c>
      <c r="N214" s="37">
        <v>239.2</v>
      </c>
    </row>
    <row r="215" spans="1:14" ht="18" x14ac:dyDescent="0.35">
      <c r="A215" s="19" t="s">
        <v>37</v>
      </c>
      <c r="B215" s="20"/>
      <c r="C215" s="52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</row>
    <row r="216" spans="1:14" ht="18" x14ac:dyDescent="0.35">
      <c r="A216" s="19" t="s">
        <v>1</v>
      </c>
      <c r="B216" s="20" t="s">
        <v>158</v>
      </c>
      <c r="C216" s="52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</row>
    <row r="217" spans="1:14" ht="18" x14ac:dyDescent="0.35">
      <c r="A217" s="19" t="s">
        <v>2</v>
      </c>
      <c r="B217" s="20" t="s">
        <v>158</v>
      </c>
      <c r="C217" s="52">
        <v>147.80000000000001</v>
      </c>
      <c r="D217" s="37">
        <v>123.5</v>
      </c>
      <c r="E217" s="37">
        <v>144.69999999999999</v>
      </c>
      <c r="F217" s="37">
        <v>152.69999999999999</v>
      </c>
      <c r="G217" s="37">
        <v>152.69999999999999</v>
      </c>
      <c r="H217" s="37">
        <v>152.69999999999999</v>
      </c>
      <c r="I217" s="37">
        <v>158.80000000000001</v>
      </c>
      <c r="J217" s="37">
        <v>158.80000000000001</v>
      </c>
      <c r="K217" s="37">
        <v>158.80000000000001</v>
      </c>
      <c r="L217" s="37">
        <v>165.1</v>
      </c>
      <c r="M217" s="37">
        <v>165.1</v>
      </c>
      <c r="N217" s="37">
        <v>165.1</v>
      </c>
    </row>
    <row r="218" spans="1:14" ht="18" x14ac:dyDescent="0.35">
      <c r="A218" s="19" t="s">
        <v>3</v>
      </c>
      <c r="B218" s="20" t="s">
        <v>158</v>
      </c>
      <c r="C218" s="52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</row>
    <row r="219" spans="1:14" ht="18" customHeight="1" x14ac:dyDescent="0.35">
      <c r="A219" s="19" t="s">
        <v>51</v>
      </c>
      <c r="B219" s="20" t="s">
        <v>158</v>
      </c>
      <c r="C219" s="52">
        <v>9.1999999999999993</v>
      </c>
      <c r="D219" s="37">
        <v>14.7</v>
      </c>
      <c r="E219" s="37">
        <v>18.899999999999999</v>
      </c>
      <c r="F219" s="37">
        <v>19.899999999999999</v>
      </c>
      <c r="G219" s="37">
        <v>19.899999999999999</v>
      </c>
      <c r="H219" s="37">
        <v>19.899999999999999</v>
      </c>
      <c r="I219" s="37">
        <v>20.7</v>
      </c>
      <c r="J219" s="37">
        <v>20.7</v>
      </c>
      <c r="K219" s="37">
        <v>20.7</v>
      </c>
      <c r="L219" s="37">
        <v>21.5</v>
      </c>
      <c r="M219" s="37">
        <v>21.5</v>
      </c>
      <c r="N219" s="37">
        <v>21.5</v>
      </c>
    </row>
    <row r="220" spans="1:14" ht="36" x14ac:dyDescent="0.35">
      <c r="A220" s="19" t="s">
        <v>4</v>
      </c>
      <c r="B220" s="20" t="s">
        <v>158</v>
      </c>
      <c r="C220" s="52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</row>
    <row r="221" spans="1:14" ht="18" x14ac:dyDescent="0.35">
      <c r="A221" s="19" t="s">
        <v>5</v>
      </c>
      <c r="B221" s="20" t="s">
        <v>158</v>
      </c>
      <c r="C221" s="52">
        <v>4.2</v>
      </c>
      <c r="D221" s="37">
        <v>4.2</v>
      </c>
      <c r="E221" s="37">
        <v>2.5</v>
      </c>
      <c r="F221" s="37">
        <v>2.6</v>
      </c>
      <c r="G221" s="37">
        <v>2.6</v>
      </c>
      <c r="H221" s="37">
        <v>2.6</v>
      </c>
      <c r="I221" s="37">
        <v>2.7</v>
      </c>
      <c r="J221" s="37">
        <v>2.7</v>
      </c>
      <c r="K221" s="37">
        <v>2.7</v>
      </c>
      <c r="L221" s="37">
        <v>2.8</v>
      </c>
      <c r="M221" s="37">
        <v>2.8</v>
      </c>
      <c r="N221" s="37">
        <v>2.8</v>
      </c>
    </row>
    <row r="222" spans="1:14" ht="18" x14ac:dyDescent="0.35">
      <c r="A222" s="19" t="s">
        <v>6</v>
      </c>
      <c r="B222" s="20" t="s">
        <v>158</v>
      </c>
      <c r="C222" s="52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</row>
    <row r="223" spans="1:14" ht="18" x14ac:dyDescent="0.35">
      <c r="A223" s="19" t="s">
        <v>7</v>
      </c>
      <c r="B223" s="20" t="s">
        <v>158</v>
      </c>
      <c r="C223" s="52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</row>
    <row r="224" spans="1:14" ht="18" x14ac:dyDescent="0.35">
      <c r="A224" s="19" t="s">
        <v>8</v>
      </c>
      <c r="B224" s="20" t="s">
        <v>158</v>
      </c>
      <c r="C224" s="52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</row>
    <row r="225" spans="1:14" ht="18" x14ac:dyDescent="0.35">
      <c r="A225" s="19" t="s">
        <v>9</v>
      </c>
      <c r="B225" s="20" t="s">
        <v>158</v>
      </c>
      <c r="C225" s="52">
        <v>20.399999999999999</v>
      </c>
      <c r="D225" s="37">
        <v>29.4</v>
      </c>
      <c r="E225" s="37">
        <v>23.3</v>
      </c>
      <c r="F225" s="37">
        <v>24.6</v>
      </c>
      <c r="G225" s="37">
        <v>24.6</v>
      </c>
      <c r="H225" s="37">
        <v>24.6</v>
      </c>
      <c r="I225" s="37">
        <v>25.6</v>
      </c>
      <c r="J225" s="37">
        <v>25.6</v>
      </c>
      <c r="K225" s="37">
        <v>25.6</v>
      </c>
      <c r="L225" s="37">
        <v>26.6</v>
      </c>
      <c r="M225" s="37">
        <v>26.6</v>
      </c>
      <c r="N225" s="37">
        <v>26.6</v>
      </c>
    </row>
    <row r="226" spans="1:14" ht="18" x14ac:dyDescent="0.35">
      <c r="A226" s="15" t="s">
        <v>10</v>
      </c>
      <c r="B226" s="18" t="s">
        <v>158</v>
      </c>
      <c r="C226" s="51">
        <v>57.5</v>
      </c>
      <c r="D226" s="37">
        <v>39.1</v>
      </c>
      <c r="E226" s="37">
        <v>33.1</v>
      </c>
      <c r="F226" s="37">
        <v>34.9</v>
      </c>
      <c r="G226" s="37">
        <v>34.9</v>
      </c>
      <c r="H226" s="37">
        <v>34.9</v>
      </c>
      <c r="I226" s="37">
        <v>36.200000000000003</v>
      </c>
      <c r="J226" s="37">
        <v>36.200000000000003</v>
      </c>
      <c r="K226" s="37">
        <v>36.200000000000003</v>
      </c>
      <c r="L226" s="37">
        <v>37.6</v>
      </c>
      <c r="M226" s="37">
        <v>37.6</v>
      </c>
      <c r="N226" s="37">
        <v>37.6</v>
      </c>
    </row>
    <row r="227" spans="1:14" ht="18" x14ac:dyDescent="0.35">
      <c r="A227" s="15" t="s">
        <v>254</v>
      </c>
      <c r="B227" s="18" t="s">
        <v>158</v>
      </c>
      <c r="C227" s="51">
        <v>468.7</v>
      </c>
      <c r="D227" s="37">
        <v>385.2</v>
      </c>
      <c r="E227" s="37">
        <v>427.3</v>
      </c>
      <c r="F227" s="37">
        <v>364.8</v>
      </c>
      <c r="G227" s="37">
        <v>364.8</v>
      </c>
      <c r="H227" s="37">
        <v>364.8</v>
      </c>
      <c r="I227" s="37">
        <v>348.7</v>
      </c>
      <c r="J227" s="37">
        <v>348.7</v>
      </c>
      <c r="K227" s="37">
        <v>348.7</v>
      </c>
      <c r="L227" s="37">
        <v>348.8</v>
      </c>
      <c r="M227" s="37">
        <v>348.8</v>
      </c>
      <c r="N227" s="37">
        <v>348.8</v>
      </c>
    </row>
    <row r="228" spans="1:14" ht="18" x14ac:dyDescent="0.35">
      <c r="A228" s="22" t="s">
        <v>37</v>
      </c>
      <c r="B228" s="16"/>
      <c r="C228" s="51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</row>
    <row r="229" spans="1:14" ht="18" x14ac:dyDescent="0.35">
      <c r="A229" s="22" t="s">
        <v>257</v>
      </c>
      <c r="B229" s="16" t="s">
        <v>158</v>
      </c>
      <c r="C229" s="51">
        <v>67.8</v>
      </c>
      <c r="D229" s="37">
        <v>86.4</v>
      </c>
      <c r="E229" s="37">
        <v>191.3</v>
      </c>
      <c r="F229" s="37">
        <v>59.9</v>
      </c>
      <c r="G229" s="37">
        <v>59.9</v>
      </c>
      <c r="H229" s="37">
        <v>59.9</v>
      </c>
      <c r="I229" s="37">
        <v>49</v>
      </c>
      <c r="J229" s="37">
        <v>49</v>
      </c>
      <c r="K229" s="37">
        <v>49</v>
      </c>
      <c r="L229" s="37">
        <v>49</v>
      </c>
      <c r="M229" s="37">
        <v>49</v>
      </c>
      <c r="N229" s="37">
        <v>49</v>
      </c>
    </row>
    <row r="230" spans="1:14" ht="18" x14ac:dyDescent="0.35">
      <c r="A230" s="22" t="s">
        <v>258</v>
      </c>
      <c r="B230" s="16" t="s">
        <v>158</v>
      </c>
      <c r="C230" s="51">
        <v>376.7</v>
      </c>
      <c r="D230" s="37">
        <v>297.10000000000002</v>
      </c>
      <c r="E230" s="37">
        <v>301.7</v>
      </c>
      <c r="F230" s="37">
        <v>302.89999999999998</v>
      </c>
      <c r="G230" s="37">
        <v>302.89999999999998</v>
      </c>
      <c r="H230" s="37">
        <v>302.89999999999998</v>
      </c>
      <c r="I230" s="37">
        <v>299</v>
      </c>
      <c r="J230" s="37">
        <v>299</v>
      </c>
      <c r="K230" s="37">
        <v>299</v>
      </c>
      <c r="L230" s="37">
        <v>298.5</v>
      </c>
      <c r="M230" s="37">
        <v>298.5</v>
      </c>
      <c r="N230" s="37">
        <v>298.5</v>
      </c>
    </row>
    <row r="231" spans="1:14" ht="18" x14ac:dyDescent="0.35">
      <c r="A231" s="22" t="s">
        <v>255</v>
      </c>
      <c r="B231" s="16" t="s">
        <v>158</v>
      </c>
      <c r="C231" s="51">
        <v>20.399999999999999</v>
      </c>
      <c r="D231" s="37">
        <v>1.9</v>
      </c>
      <c r="E231" s="37">
        <v>2.7</v>
      </c>
      <c r="F231" s="37">
        <v>1.4</v>
      </c>
      <c r="G231" s="37">
        <v>1.4</v>
      </c>
      <c r="H231" s="37">
        <v>1.4</v>
      </c>
      <c r="I231" s="37"/>
      <c r="J231" s="37"/>
      <c r="K231" s="37"/>
      <c r="L231" s="37">
        <v>0.7</v>
      </c>
      <c r="M231" s="37">
        <v>0.7</v>
      </c>
      <c r="N231" s="37">
        <v>0.7</v>
      </c>
    </row>
    <row r="232" spans="1:14" ht="18" x14ac:dyDescent="0.35">
      <c r="A232" s="22" t="s">
        <v>37</v>
      </c>
      <c r="B232" s="23"/>
      <c r="C232" s="53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</row>
    <row r="233" spans="1:14" ht="18" x14ac:dyDescent="0.35">
      <c r="A233" s="22" t="s">
        <v>256</v>
      </c>
      <c r="B233" s="16" t="s">
        <v>158</v>
      </c>
      <c r="C233" s="51">
        <v>20.3</v>
      </c>
      <c r="D233" s="37">
        <v>1.9</v>
      </c>
      <c r="E233" s="37">
        <v>2.7</v>
      </c>
      <c r="F233" s="37">
        <v>1.4</v>
      </c>
      <c r="G233" s="37">
        <v>1.4</v>
      </c>
      <c r="H233" s="37">
        <v>1.4</v>
      </c>
      <c r="I233" s="37"/>
      <c r="J233" s="37"/>
      <c r="K233" s="37"/>
      <c r="L233" s="37">
        <v>0.7</v>
      </c>
      <c r="M233" s="37">
        <v>0.7</v>
      </c>
      <c r="N233" s="37">
        <v>0.7</v>
      </c>
    </row>
    <row r="234" spans="1:14" ht="34.799999999999997" x14ac:dyDescent="0.35">
      <c r="A234" s="17" t="s">
        <v>310</v>
      </c>
      <c r="B234" s="16" t="s">
        <v>158</v>
      </c>
      <c r="C234" s="51">
        <v>687.9</v>
      </c>
      <c r="D234" s="37">
        <v>658.6</v>
      </c>
      <c r="E234" s="37">
        <v>689.8</v>
      </c>
      <c r="F234" s="37">
        <v>626.4</v>
      </c>
      <c r="G234" s="37">
        <v>626.4</v>
      </c>
      <c r="H234" s="37">
        <v>626.4</v>
      </c>
      <c r="I234" s="37">
        <v>614.9</v>
      </c>
      <c r="J234" s="37">
        <v>614.9</v>
      </c>
      <c r="K234" s="37">
        <v>614.9</v>
      </c>
      <c r="L234" s="37">
        <v>625.6</v>
      </c>
      <c r="M234" s="37">
        <v>625.6</v>
      </c>
      <c r="N234" s="37">
        <v>625.6</v>
      </c>
    </row>
    <row r="235" spans="1:14" ht="18" x14ac:dyDescent="0.35">
      <c r="A235" s="24" t="s">
        <v>0</v>
      </c>
      <c r="B235" s="20"/>
      <c r="C235" s="52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</row>
    <row r="236" spans="1:14" ht="18" x14ac:dyDescent="0.35">
      <c r="A236" s="19" t="s">
        <v>259</v>
      </c>
      <c r="B236" s="25" t="s">
        <v>158</v>
      </c>
      <c r="C236" s="52">
        <v>72</v>
      </c>
      <c r="D236" s="37">
        <v>70</v>
      </c>
      <c r="E236" s="37">
        <v>69.8</v>
      </c>
      <c r="F236" s="37">
        <v>71.599999999999994</v>
      </c>
      <c r="G236" s="37">
        <v>71.599999999999994</v>
      </c>
      <c r="H236" s="37">
        <v>71.599999999999994</v>
      </c>
      <c r="I236" s="37">
        <v>71.599999999999994</v>
      </c>
      <c r="J236" s="37">
        <v>71.599999999999994</v>
      </c>
      <c r="K236" s="37">
        <v>71.599999999999994</v>
      </c>
      <c r="L236" s="37">
        <v>71.599999999999994</v>
      </c>
      <c r="M236" s="37">
        <v>71.599999999999994</v>
      </c>
      <c r="N236" s="37">
        <v>71.599999999999994</v>
      </c>
    </row>
    <row r="237" spans="1:14" ht="18" x14ac:dyDescent="0.35">
      <c r="A237" s="19" t="s">
        <v>260</v>
      </c>
      <c r="B237" s="20" t="s">
        <v>158</v>
      </c>
      <c r="C237" s="52">
        <v>0.6</v>
      </c>
      <c r="D237" s="37">
        <v>0.7</v>
      </c>
      <c r="E237" s="37">
        <v>0.7</v>
      </c>
      <c r="F237" s="37">
        <v>0.7</v>
      </c>
      <c r="G237" s="37">
        <v>0.7</v>
      </c>
      <c r="H237" s="37">
        <v>0.7</v>
      </c>
      <c r="I237" s="37">
        <v>0.7</v>
      </c>
      <c r="J237" s="37">
        <v>0.7</v>
      </c>
      <c r="K237" s="37">
        <v>0.7</v>
      </c>
      <c r="L237" s="37">
        <v>0.7</v>
      </c>
      <c r="M237" s="37">
        <v>0.7</v>
      </c>
      <c r="N237" s="37">
        <v>0.7</v>
      </c>
    </row>
    <row r="238" spans="1:14" ht="26.25" customHeight="1" x14ac:dyDescent="0.35">
      <c r="A238" s="19" t="s">
        <v>261</v>
      </c>
      <c r="B238" s="20" t="s">
        <v>158</v>
      </c>
      <c r="C238" s="52">
        <v>2.2000000000000002</v>
      </c>
      <c r="D238" s="37">
        <v>1.6</v>
      </c>
      <c r="E238" s="37">
        <v>2.5</v>
      </c>
      <c r="F238" s="37">
        <v>1.6</v>
      </c>
      <c r="G238" s="37">
        <v>1.6</v>
      </c>
      <c r="H238" s="37">
        <v>1.6</v>
      </c>
      <c r="I238" s="37">
        <v>1.6</v>
      </c>
      <c r="J238" s="37">
        <v>1.6</v>
      </c>
      <c r="K238" s="37">
        <v>1.6</v>
      </c>
      <c r="L238" s="37">
        <v>1.6</v>
      </c>
      <c r="M238" s="37">
        <v>1.6</v>
      </c>
      <c r="N238" s="37">
        <v>1.6</v>
      </c>
    </row>
    <row r="239" spans="1:14" ht="18" x14ac:dyDescent="0.35">
      <c r="A239" s="19" t="s">
        <v>262</v>
      </c>
      <c r="B239" s="20" t="s">
        <v>158</v>
      </c>
      <c r="C239" s="52">
        <v>43.7</v>
      </c>
      <c r="D239" s="37">
        <v>41.6</v>
      </c>
      <c r="E239" s="37">
        <v>75.900000000000006</v>
      </c>
      <c r="F239" s="37">
        <v>38.799999999999997</v>
      </c>
      <c r="G239" s="37">
        <v>38.799999999999997</v>
      </c>
      <c r="H239" s="37">
        <v>38.799999999999997</v>
      </c>
      <c r="I239" s="37">
        <v>32.1</v>
      </c>
      <c r="J239" s="37">
        <v>32.1</v>
      </c>
      <c r="K239" s="37">
        <v>32.1</v>
      </c>
      <c r="L239" s="37">
        <v>32.1</v>
      </c>
      <c r="M239" s="37">
        <v>32.1</v>
      </c>
      <c r="N239" s="37">
        <v>32.1</v>
      </c>
    </row>
    <row r="240" spans="1:14" ht="18" x14ac:dyDescent="0.35">
      <c r="A240" s="19" t="s">
        <v>263</v>
      </c>
      <c r="B240" s="20" t="s">
        <v>158</v>
      </c>
      <c r="C240" s="52">
        <v>113.3</v>
      </c>
      <c r="D240" s="37">
        <v>108.5</v>
      </c>
      <c r="E240" s="37">
        <v>83.6</v>
      </c>
      <c r="F240" s="37">
        <v>61.6</v>
      </c>
      <c r="G240" s="37">
        <v>61.6</v>
      </c>
      <c r="H240" s="37">
        <v>61.6</v>
      </c>
      <c r="I240" s="37">
        <v>58.3</v>
      </c>
      <c r="J240" s="37">
        <v>58.3</v>
      </c>
      <c r="K240" s="37">
        <v>58.3</v>
      </c>
      <c r="L240" s="37">
        <v>68.7</v>
      </c>
      <c r="M240" s="37">
        <v>68.7</v>
      </c>
      <c r="N240" s="37">
        <v>68.7</v>
      </c>
    </row>
    <row r="241" spans="1:15" ht="18" x14ac:dyDescent="0.35">
      <c r="A241" s="19" t="s">
        <v>264</v>
      </c>
      <c r="B241" s="20" t="s">
        <v>158</v>
      </c>
      <c r="C241" s="52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</row>
    <row r="242" spans="1:15" ht="18" x14ac:dyDescent="0.35">
      <c r="A242" s="19" t="s">
        <v>161</v>
      </c>
      <c r="B242" s="25" t="s">
        <v>158</v>
      </c>
      <c r="C242" s="52">
        <v>245.1</v>
      </c>
      <c r="D242" s="37">
        <v>243.3</v>
      </c>
      <c r="E242" s="37">
        <v>253.5</v>
      </c>
      <c r="F242" s="37">
        <v>260.5</v>
      </c>
      <c r="G242" s="37">
        <v>260.5</v>
      </c>
      <c r="H242" s="37">
        <v>260.5</v>
      </c>
      <c r="I242" s="37">
        <v>260.5</v>
      </c>
      <c r="J242" s="37">
        <v>260.5</v>
      </c>
      <c r="K242" s="37">
        <v>260.5</v>
      </c>
      <c r="L242" s="37">
        <v>260.5</v>
      </c>
      <c r="M242" s="37">
        <v>260.5</v>
      </c>
      <c r="N242" s="37">
        <v>260.5</v>
      </c>
    </row>
    <row r="243" spans="1:15" ht="18" x14ac:dyDescent="0.35">
      <c r="A243" s="19" t="s">
        <v>265</v>
      </c>
      <c r="B243" s="20" t="s">
        <v>158</v>
      </c>
      <c r="C243" s="52">
        <v>44.3</v>
      </c>
      <c r="D243" s="37">
        <v>39.799999999999997</v>
      </c>
      <c r="E243" s="37">
        <v>42.6</v>
      </c>
      <c r="F243" s="37">
        <v>38.6</v>
      </c>
      <c r="G243" s="37">
        <v>38.6</v>
      </c>
      <c r="H243" s="37">
        <v>38.6</v>
      </c>
      <c r="I243" s="37">
        <v>38.6</v>
      </c>
      <c r="J243" s="37">
        <v>38.6</v>
      </c>
      <c r="K243" s="37">
        <v>38.6</v>
      </c>
      <c r="L243" s="37">
        <v>38.6</v>
      </c>
      <c r="M243" s="37">
        <v>38.6</v>
      </c>
      <c r="N243" s="37">
        <v>38.6</v>
      </c>
    </row>
    <row r="244" spans="1:15" ht="18" x14ac:dyDescent="0.35">
      <c r="A244" s="19" t="s">
        <v>266</v>
      </c>
      <c r="B244" s="20" t="s">
        <v>158</v>
      </c>
      <c r="C244" s="52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</row>
    <row r="245" spans="1:15" ht="18" x14ac:dyDescent="0.35">
      <c r="A245" s="19" t="s">
        <v>162</v>
      </c>
      <c r="B245" s="20" t="s">
        <v>158</v>
      </c>
      <c r="C245" s="52">
        <v>142.69999999999999</v>
      </c>
      <c r="D245" s="37">
        <v>128.1</v>
      </c>
      <c r="E245" s="37">
        <v>138.6</v>
      </c>
      <c r="F245" s="37">
        <v>134.9</v>
      </c>
      <c r="G245" s="37">
        <v>134.9</v>
      </c>
      <c r="H245" s="37">
        <v>134.9</v>
      </c>
      <c r="I245" s="37">
        <v>133.4</v>
      </c>
      <c r="J245" s="37">
        <v>133.4</v>
      </c>
      <c r="K245" s="37">
        <v>133.4</v>
      </c>
      <c r="L245" s="37">
        <v>133.69999999999999</v>
      </c>
      <c r="M245" s="37">
        <v>133.69999999999999</v>
      </c>
      <c r="N245" s="37">
        <v>133.69999999999999</v>
      </c>
    </row>
    <row r="246" spans="1:15" ht="18" x14ac:dyDescent="0.35">
      <c r="A246" s="19" t="s">
        <v>267</v>
      </c>
      <c r="B246" s="20" t="s">
        <v>158</v>
      </c>
      <c r="C246" s="52">
        <v>21.8</v>
      </c>
      <c r="D246" s="37">
        <v>23.7</v>
      </c>
      <c r="E246" s="37">
        <v>20.6</v>
      </c>
      <c r="F246" s="37">
        <v>16.100000000000001</v>
      </c>
      <c r="G246" s="37">
        <v>16.100000000000001</v>
      </c>
      <c r="H246" s="37">
        <v>16.100000000000001</v>
      </c>
      <c r="I246" s="37">
        <v>16.100000000000001</v>
      </c>
      <c r="J246" s="37">
        <v>16.100000000000001</v>
      </c>
      <c r="K246" s="37">
        <v>16.100000000000001</v>
      </c>
      <c r="L246" s="37">
        <v>16.100000000000001</v>
      </c>
      <c r="M246" s="37">
        <v>16.100000000000001</v>
      </c>
      <c r="N246" s="37">
        <v>16.100000000000001</v>
      </c>
    </row>
    <row r="247" spans="1:15" ht="18" x14ac:dyDescent="0.35">
      <c r="A247" s="19" t="s">
        <v>268</v>
      </c>
      <c r="B247" s="20" t="s">
        <v>158</v>
      </c>
      <c r="C247" s="52">
        <v>1.4</v>
      </c>
      <c r="D247" s="37">
        <v>0.8</v>
      </c>
      <c r="E247" s="37">
        <v>0.4</v>
      </c>
      <c r="F247" s="37">
        <v>0.4</v>
      </c>
      <c r="G247" s="37">
        <v>0.4</v>
      </c>
      <c r="H247" s="37">
        <v>0.4</v>
      </c>
      <c r="I247" s="37">
        <v>0.4</v>
      </c>
      <c r="J247" s="37">
        <v>0.4</v>
      </c>
      <c r="K247" s="37">
        <v>0.4</v>
      </c>
      <c r="L247" s="37">
        <v>0.4</v>
      </c>
      <c r="M247" s="37">
        <v>0.4</v>
      </c>
      <c r="N247" s="37">
        <v>0.4</v>
      </c>
    </row>
    <row r="248" spans="1:15" ht="18" x14ac:dyDescent="0.35">
      <c r="A248" s="19" t="s">
        <v>269</v>
      </c>
      <c r="B248" s="20" t="s">
        <v>158</v>
      </c>
      <c r="C248" s="52">
        <v>0.8</v>
      </c>
      <c r="D248" s="37">
        <v>0.5</v>
      </c>
      <c r="E248" s="37">
        <v>1.6</v>
      </c>
      <c r="F248" s="37">
        <v>1.6</v>
      </c>
      <c r="G248" s="37">
        <v>1.6</v>
      </c>
      <c r="H248" s="37">
        <v>1.6</v>
      </c>
      <c r="I248" s="37">
        <v>1.6</v>
      </c>
      <c r="J248" s="37">
        <v>1.6</v>
      </c>
      <c r="K248" s="37">
        <v>1.6</v>
      </c>
      <c r="L248" s="37">
        <v>1.6</v>
      </c>
      <c r="M248" s="37">
        <v>1.6</v>
      </c>
      <c r="N248" s="37">
        <v>1.6</v>
      </c>
    </row>
    <row r="249" spans="1:15" ht="36" x14ac:dyDescent="0.35">
      <c r="A249" s="26" t="s">
        <v>313</v>
      </c>
      <c r="B249" s="16" t="s">
        <v>158</v>
      </c>
      <c r="C249" s="51">
        <v>42.4</v>
      </c>
      <c r="D249" s="37">
        <v>-40</v>
      </c>
      <c r="E249" s="37">
        <v>-19.7</v>
      </c>
      <c r="F249" s="37">
        <v>-5.5</v>
      </c>
      <c r="G249" s="37">
        <v>-5.5</v>
      </c>
      <c r="H249" s="37">
        <v>-5.5</v>
      </c>
      <c r="I249" s="37"/>
      <c r="J249" s="37"/>
      <c r="K249" s="37"/>
      <c r="L249" s="37"/>
      <c r="M249" s="37"/>
      <c r="N249" s="37"/>
    </row>
    <row r="250" spans="1:15" ht="18" x14ac:dyDescent="0.35">
      <c r="A250" s="17" t="s">
        <v>314</v>
      </c>
      <c r="B250" s="16" t="s">
        <v>158</v>
      </c>
      <c r="C250" s="51">
        <v>22.1</v>
      </c>
      <c r="D250" s="37">
        <v>23.2</v>
      </c>
      <c r="E250" s="37">
        <v>29.3</v>
      </c>
      <c r="F250" s="37">
        <v>25.8</v>
      </c>
      <c r="G250" s="37">
        <v>25.8</v>
      </c>
      <c r="H250" s="37">
        <v>25.8</v>
      </c>
      <c r="I250" s="37">
        <v>25.8</v>
      </c>
      <c r="J250" s="37">
        <v>25.8</v>
      </c>
      <c r="K250" s="37">
        <v>25.8</v>
      </c>
      <c r="L250" s="37">
        <v>25.8</v>
      </c>
      <c r="M250" s="37">
        <v>25.8</v>
      </c>
      <c r="N250" s="37">
        <v>25.8</v>
      </c>
    </row>
    <row r="251" spans="1:15" ht="18" x14ac:dyDescent="0.25">
      <c r="A251" s="3" t="s">
        <v>163</v>
      </c>
      <c r="B251" s="4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</row>
    <row r="252" spans="1:15" ht="17.399999999999999" x14ac:dyDescent="0.25">
      <c r="A252" s="3" t="s">
        <v>164</v>
      </c>
      <c r="B252" s="1" t="s">
        <v>158</v>
      </c>
      <c r="C252" s="1"/>
      <c r="D252" s="1"/>
      <c r="E252" s="1"/>
      <c r="F252" s="1"/>
      <c r="G252" s="14"/>
      <c r="H252" s="14"/>
      <c r="I252" s="1"/>
      <c r="J252" s="14"/>
      <c r="K252" s="14"/>
      <c r="L252" s="1"/>
      <c r="M252" s="1"/>
      <c r="N252" s="1"/>
    </row>
    <row r="253" spans="1:15" ht="18" x14ac:dyDescent="0.25">
      <c r="A253" s="6" t="s">
        <v>37</v>
      </c>
      <c r="B253" s="4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</row>
    <row r="254" spans="1:15" ht="18" x14ac:dyDescent="0.25">
      <c r="A254" s="6" t="s">
        <v>165</v>
      </c>
      <c r="B254" s="4" t="s">
        <v>158</v>
      </c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</row>
    <row r="255" spans="1:15" ht="18" x14ac:dyDescent="0.25">
      <c r="A255" s="6" t="s">
        <v>166</v>
      </c>
      <c r="B255" s="4" t="s">
        <v>158</v>
      </c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13"/>
    </row>
    <row r="256" spans="1:15" ht="36" x14ac:dyDescent="0.25">
      <c r="A256" s="6" t="s">
        <v>167</v>
      </c>
      <c r="B256" s="4" t="s">
        <v>158</v>
      </c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</row>
    <row r="257" spans="1:14" ht="18" x14ac:dyDescent="0.25">
      <c r="A257" s="6" t="s">
        <v>168</v>
      </c>
      <c r="B257" s="4" t="s">
        <v>158</v>
      </c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</row>
    <row r="258" spans="1:14" ht="18" x14ac:dyDescent="0.25">
      <c r="A258" s="6" t="s">
        <v>169</v>
      </c>
      <c r="B258" s="4" t="s">
        <v>158</v>
      </c>
      <c r="C258" s="1">
        <f>C260+C261+C262</f>
        <v>1098.8999999999999</v>
      </c>
      <c r="D258" s="1">
        <f t="shared" ref="D258:N258" si="10">D260+D261+D262</f>
        <v>1266</v>
      </c>
      <c r="E258" s="1">
        <f t="shared" si="10"/>
        <v>1327.4</v>
      </c>
      <c r="F258" s="1">
        <f t="shared" si="10"/>
        <v>1417.8</v>
      </c>
      <c r="G258" s="1">
        <f t="shared" si="10"/>
        <v>1417.8</v>
      </c>
      <c r="H258" s="1">
        <f>H260+H261+H262</f>
        <v>1417.8</v>
      </c>
      <c r="I258" s="1">
        <f t="shared" si="10"/>
        <v>1487.8</v>
      </c>
      <c r="J258" s="1">
        <f t="shared" si="10"/>
        <v>1487.8</v>
      </c>
      <c r="K258" s="1">
        <f>K260+K261+K262</f>
        <v>1487.8</v>
      </c>
      <c r="L258" s="1">
        <f t="shared" si="10"/>
        <v>1558.8</v>
      </c>
      <c r="M258" s="1">
        <f>M260+M261+M262</f>
        <v>1558.8</v>
      </c>
      <c r="N258" s="1">
        <f t="shared" si="10"/>
        <v>1558.8</v>
      </c>
    </row>
    <row r="259" spans="1:14" ht="18" x14ac:dyDescent="0.25">
      <c r="A259" s="6" t="s">
        <v>37</v>
      </c>
      <c r="B259" s="4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</row>
    <row r="260" spans="1:14" ht="18" x14ac:dyDescent="0.25">
      <c r="A260" s="6" t="s">
        <v>170</v>
      </c>
      <c r="B260" s="4" t="s">
        <v>158</v>
      </c>
      <c r="C260" s="5">
        <v>1096.3</v>
      </c>
      <c r="D260" s="5">
        <v>1263.2</v>
      </c>
      <c r="E260" s="5">
        <v>1324.4</v>
      </c>
      <c r="F260" s="5">
        <v>1414.7</v>
      </c>
      <c r="G260" s="5">
        <v>1414.7</v>
      </c>
      <c r="H260" s="5">
        <v>1414.7</v>
      </c>
      <c r="I260" s="5">
        <v>1484.5</v>
      </c>
      <c r="J260" s="5">
        <v>1484.5</v>
      </c>
      <c r="K260" s="5">
        <v>1484.5</v>
      </c>
      <c r="L260" s="5">
        <v>1555.3</v>
      </c>
      <c r="M260" s="5">
        <v>1555.3</v>
      </c>
      <c r="N260" s="5">
        <v>1555.3</v>
      </c>
    </row>
    <row r="261" spans="1:14" ht="18" x14ac:dyDescent="0.25">
      <c r="A261" s="6" t="s">
        <v>171</v>
      </c>
      <c r="B261" s="4" t="s">
        <v>158</v>
      </c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</row>
    <row r="262" spans="1:14" ht="18" x14ac:dyDescent="0.25">
      <c r="A262" s="6" t="s">
        <v>172</v>
      </c>
      <c r="B262" s="4" t="s">
        <v>158</v>
      </c>
      <c r="C262" s="5">
        <v>2.6</v>
      </c>
      <c r="D262" s="5">
        <v>2.8</v>
      </c>
      <c r="E262" s="5">
        <v>3</v>
      </c>
      <c r="F262" s="5">
        <v>3.1</v>
      </c>
      <c r="G262" s="5">
        <v>3.1</v>
      </c>
      <c r="H262" s="5">
        <v>3.1</v>
      </c>
      <c r="I262" s="5">
        <v>3.3</v>
      </c>
      <c r="J262" s="5">
        <v>3.3</v>
      </c>
      <c r="K262" s="5">
        <v>3.3</v>
      </c>
      <c r="L262" s="5">
        <v>3.5</v>
      </c>
      <c r="M262" s="5">
        <v>3.5</v>
      </c>
      <c r="N262" s="5">
        <v>3.5</v>
      </c>
    </row>
    <row r="263" spans="1:14" ht="18" x14ac:dyDescent="0.25">
      <c r="A263" s="7" t="s">
        <v>237</v>
      </c>
      <c r="B263" s="4" t="s">
        <v>283</v>
      </c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</row>
    <row r="264" spans="1:14" ht="18" x14ac:dyDescent="0.25">
      <c r="A264" s="7" t="s">
        <v>173</v>
      </c>
      <c r="B264" s="4" t="s">
        <v>174</v>
      </c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</row>
    <row r="265" spans="1:14" ht="18" x14ac:dyDescent="0.25">
      <c r="A265" s="7" t="s">
        <v>175</v>
      </c>
      <c r="B265" s="4" t="s">
        <v>174</v>
      </c>
      <c r="C265" s="5">
        <v>10329.23</v>
      </c>
      <c r="D265" s="5">
        <v>11402.93</v>
      </c>
      <c r="E265" s="5">
        <v>11766.38</v>
      </c>
      <c r="F265" s="5">
        <v>12296.87</v>
      </c>
      <c r="G265" s="5">
        <v>12296.87</v>
      </c>
      <c r="H265" s="5">
        <v>12296.87</v>
      </c>
      <c r="I265" s="5">
        <v>12898.63</v>
      </c>
      <c r="J265" s="5">
        <v>12898.63</v>
      </c>
      <c r="K265" s="5">
        <v>12898.63</v>
      </c>
      <c r="L265" s="5">
        <v>13537.37</v>
      </c>
      <c r="M265" s="5">
        <v>13537.37</v>
      </c>
      <c r="N265" s="5">
        <v>13537.37</v>
      </c>
    </row>
    <row r="266" spans="1:14" ht="18" x14ac:dyDescent="0.25">
      <c r="A266" s="7" t="s">
        <v>176</v>
      </c>
      <c r="B266" s="4" t="s">
        <v>283</v>
      </c>
      <c r="C266" s="5">
        <v>97.8</v>
      </c>
      <c r="D266" s="5">
        <v>98.2</v>
      </c>
      <c r="E266" s="5">
        <v>97</v>
      </c>
      <c r="F266" s="5">
        <v>99.7</v>
      </c>
      <c r="G266" s="5">
        <v>99.7</v>
      </c>
      <c r="H266" s="5">
        <v>99.7</v>
      </c>
      <c r="I266" s="5">
        <v>100.4</v>
      </c>
      <c r="J266" s="5">
        <v>100.4</v>
      </c>
      <c r="K266" s="5">
        <v>100.4</v>
      </c>
      <c r="L266" s="5">
        <v>100.8</v>
      </c>
      <c r="M266" s="5">
        <v>100.8</v>
      </c>
      <c r="N266" s="5">
        <v>100.8</v>
      </c>
    </row>
    <row r="267" spans="1:14" ht="18.75" customHeight="1" x14ac:dyDescent="0.25">
      <c r="A267" s="7" t="s">
        <v>177</v>
      </c>
      <c r="B267" s="4" t="s">
        <v>178</v>
      </c>
      <c r="C267" s="5">
        <v>7915</v>
      </c>
      <c r="D267" s="5">
        <v>9221</v>
      </c>
      <c r="E267" s="5">
        <v>10385</v>
      </c>
      <c r="F267" s="5">
        <v>10415</v>
      </c>
      <c r="G267" s="5">
        <v>10455</v>
      </c>
      <c r="H267" s="5">
        <v>10444</v>
      </c>
      <c r="I267" s="5">
        <v>11419</v>
      </c>
      <c r="J267" s="5">
        <v>11465</v>
      </c>
      <c r="K267" s="5">
        <v>11429</v>
      </c>
      <c r="L267" s="5">
        <v>11866</v>
      </c>
      <c r="M267" s="5">
        <v>11896</v>
      </c>
      <c r="N267" s="5">
        <v>11836</v>
      </c>
    </row>
    <row r="268" spans="1:14" ht="36" x14ac:dyDescent="0.25">
      <c r="A268" s="7" t="s">
        <v>179</v>
      </c>
      <c r="B268" s="4" t="s">
        <v>312</v>
      </c>
      <c r="C268" s="5">
        <v>6.8</v>
      </c>
      <c r="D268" s="5">
        <v>6.7</v>
      </c>
      <c r="E268" s="5">
        <v>6.7</v>
      </c>
      <c r="F268" s="5">
        <v>6.7</v>
      </c>
      <c r="G268" s="5">
        <v>6.6</v>
      </c>
      <c r="H268" s="5">
        <v>6.6</v>
      </c>
      <c r="I268" s="5">
        <v>6.6</v>
      </c>
      <c r="J268" s="5">
        <v>6.5</v>
      </c>
      <c r="K268" s="5">
        <v>6.5</v>
      </c>
      <c r="L268" s="5">
        <v>6.5</v>
      </c>
      <c r="M268" s="5">
        <v>6.4</v>
      </c>
      <c r="N268" s="5">
        <v>6.4</v>
      </c>
    </row>
    <row r="269" spans="1:14" ht="17.399999999999999" x14ac:dyDescent="0.25">
      <c r="A269" s="3" t="s">
        <v>180</v>
      </c>
      <c r="B269" s="1" t="s">
        <v>158</v>
      </c>
      <c r="C269" s="1"/>
      <c r="D269" s="1"/>
      <c r="E269" s="1" t="s">
        <v>315</v>
      </c>
      <c r="F269" s="1"/>
      <c r="G269" s="1"/>
      <c r="H269" s="1"/>
      <c r="I269" s="1"/>
      <c r="J269" s="1"/>
      <c r="K269" s="1"/>
      <c r="L269" s="1"/>
      <c r="M269" s="1"/>
      <c r="N269" s="1"/>
    </row>
    <row r="270" spans="1:14" ht="18" x14ac:dyDescent="0.25">
      <c r="A270" s="6" t="s">
        <v>37</v>
      </c>
      <c r="B270" s="4" t="s">
        <v>181</v>
      </c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</row>
    <row r="271" spans="1:14" ht="18" x14ac:dyDescent="0.25">
      <c r="A271" s="6" t="s">
        <v>182</v>
      </c>
      <c r="B271" s="4" t="s">
        <v>158</v>
      </c>
      <c r="C271" s="5">
        <f>C272+C98</f>
        <v>5827.2</v>
      </c>
      <c r="D271" s="5">
        <f t="shared" ref="D271:N271" si="11">D272+D98</f>
        <v>6091.0999999999995</v>
      </c>
      <c r="E271" s="5">
        <f t="shared" si="11"/>
        <v>5631</v>
      </c>
      <c r="F271" s="5">
        <f t="shared" si="11"/>
        <v>5686.7</v>
      </c>
      <c r="G271" s="5">
        <f t="shared" si="11"/>
        <v>5697.4</v>
      </c>
      <c r="H271" s="5">
        <f>H272+H98</f>
        <v>5710.6</v>
      </c>
      <c r="I271" s="5">
        <f t="shared" si="11"/>
        <v>5724.4</v>
      </c>
      <c r="J271" s="5">
        <f t="shared" si="11"/>
        <v>5882.6</v>
      </c>
      <c r="K271" s="5">
        <f>K272+K98</f>
        <v>5977.3</v>
      </c>
      <c r="L271" s="5">
        <f t="shared" si="11"/>
        <v>5815</v>
      </c>
      <c r="M271" s="5">
        <f>M272+M98</f>
        <v>6077.5</v>
      </c>
      <c r="N271" s="5">
        <f t="shared" si="11"/>
        <v>6351.8</v>
      </c>
    </row>
    <row r="272" spans="1:14" ht="18" x14ac:dyDescent="0.25">
      <c r="A272" s="6" t="s">
        <v>183</v>
      </c>
      <c r="B272" s="4" t="s">
        <v>158</v>
      </c>
      <c r="C272" s="5">
        <f>C78+C81</f>
        <v>4921.8999999999996</v>
      </c>
      <c r="D272" s="5">
        <f t="shared" ref="D272:N272" si="12">D78+D81</f>
        <v>5176.0999999999995</v>
      </c>
      <c r="E272" s="5">
        <f t="shared" si="12"/>
        <v>4681</v>
      </c>
      <c r="F272" s="5">
        <f t="shared" si="12"/>
        <v>4730</v>
      </c>
      <c r="G272" s="5">
        <f t="shared" si="12"/>
        <v>4736</v>
      </c>
      <c r="H272" s="5">
        <f>H78+H81</f>
        <v>4752</v>
      </c>
      <c r="I272" s="5">
        <f t="shared" si="12"/>
        <v>4762</v>
      </c>
      <c r="J272" s="5">
        <f t="shared" si="12"/>
        <v>4901</v>
      </c>
      <c r="K272" s="5">
        <f>K78+K81</f>
        <v>5000.5</v>
      </c>
      <c r="L272" s="5">
        <f t="shared" si="12"/>
        <v>4846</v>
      </c>
      <c r="M272" s="5">
        <f>M78+M81</f>
        <v>5068.3999999999996</v>
      </c>
      <c r="N272" s="5">
        <f t="shared" si="12"/>
        <v>5335</v>
      </c>
    </row>
    <row r="273" spans="1:14" ht="18" x14ac:dyDescent="0.25">
      <c r="A273" s="6" t="s">
        <v>184</v>
      </c>
      <c r="B273" s="10" t="s">
        <v>15</v>
      </c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</row>
    <row r="274" spans="1:14" ht="18" x14ac:dyDescent="0.25">
      <c r="A274" s="6" t="s">
        <v>185</v>
      </c>
      <c r="B274" s="4" t="s">
        <v>158</v>
      </c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</row>
    <row r="275" spans="1:14" ht="36" x14ac:dyDescent="0.25">
      <c r="A275" s="7" t="s">
        <v>186</v>
      </c>
      <c r="B275" s="4" t="s">
        <v>158</v>
      </c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</row>
    <row r="276" spans="1:14" ht="18" x14ac:dyDescent="0.25">
      <c r="A276" s="3" t="s">
        <v>187</v>
      </c>
      <c r="B276" s="4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</row>
    <row r="277" spans="1:14" ht="18" x14ac:dyDescent="0.25">
      <c r="A277" s="7" t="s">
        <v>271</v>
      </c>
      <c r="B277" s="4" t="s">
        <v>108</v>
      </c>
      <c r="C277" s="5">
        <v>14</v>
      </c>
      <c r="D277" s="5">
        <v>13.5</v>
      </c>
      <c r="E277" s="5">
        <v>13.3</v>
      </c>
      <c r="F277" s="5">
        <v>13.2</v>
      </c>
      <c r="G277" s="5">
        <v>13.2</v>
      </c>
      <c r="H277" s="5">
        <v>13.2</v>
      </c>
      <c r="I277" s="5">
        <v>13.1</v>
      </c>
      <c r="J277" s="5">
        <v>13.1</v>
      </c>
      <c r="K277" s="5">
        <v>13.1</v>
      </c>
      <c r="L277" s="5">
        <v>13</v>
      </c>
      <c r="M277" s="5">
        <v>13</v>
      </c>
      <c r="N277" s="5">
        <v>13</v>
      </c>
    </row>
    <row r="278" spans="1:14" ht="18" x14ac:dyDescent="0.25">
      <c r="A278" s="7" t="s">
        <v>188</v>
      </c>
      <c r="B278" s="4" t="s">
        <v>108</v>
      </c>
      <c r="C278" s="5">
        <v>8.6</v>
      </c>
      <c r="D278" s="5">
        <v>8.6999999999999993</v>
      </c>
      <c r="E278" s="5">
        <v>8.6</v>
      </c>
      <c r="F278" s="5">
        <v>8.5</v>
      </c>
      <c r="G278" s="5">
        <v>8.6</v>
      </c>
      <c r="H278" s="5">
        <v>8.6</v>
      </c>
      <c r="I278" s="5">
        <v>8.5</v>
      </c>
      <c r="J278" s="5">
        <v>8.5</v>
      </c>
      <c r="K278" s="5">
        <v>8.5</v>
      </c>
      <c r="L278" s="5">
        <v>8.4</v>
      </c>
      <c r="M278" s="5">
        <v>8.4</v>
      </c>
      <c r="N278" s="5">
        <v>8.4</v>
      </c>
    </row>
    <row r="279" spans="1:14" ht="36" x14ac:dyDescent="0.25">
      <c r="A279" s="7" t="s">
        <v>307</v>
      </c>
      <c r="B279" s="4" t="s">
        <v>48</v>
      </c>
      <c r="C279" s="5">
        <v>23.1</v>
      </c>
      <c r="D279" s="5">
        <v>24.1</v>
      </c>
      <c r="E279" s="5">
        <v>25</v>
      </c>
      <c r="F279" s="5">
        <v>25.5</v>
      </c>
      <c r="G279" s="5">
        <v>25.8</v>
      </c>
      <c r="H279" s="5">
        <v>26</v>
      </c>
      <c r="I279" s="5">
        <v>25.9</v>
      </c>
      <c r="J279" s="5">
        <v>26.2</v>
      </c>
      <c r="K279" s="5">
        <v>26.4</v>
      </c>
      <c r="L279" s="5">
        <v>26.4</v>
      </c>
      <c r="M279" s="5">
        <v>26.7</v>
      </c>
      <c r="N279" s="5">
        <v>27</v>
      </c>
    </row>
    <row r="280" spans="1:14" ht="36" x14ac:dyDescent="0.35">
      <c r="A280" s="7" t="s">
        <v>307</v>
      </c>
      <c r="B280" s="10" t="s">
        <v>283</v>
      </c>
      <c r="C280" s="34">
        <v>113.4</v>
      </c>
      <c r="D280" s="34">
        <v>103.9</v>
      </c>
      <c r="E280" s="34">
        <f>E279/D279*100</f>
        <v>103.73443983402488</v>
      </c>
      <c r="F280" s="34">
        <f>F279/E279*100</f>
        <v>102</v>
      </c>
      <c r="G280" s="34">
        <f>G279/E279*100</f>
        <v>103.2</v>
      </c>
      <c r="H280" s="34">
        <f>H279/F279*100</f>
        <v>101.96078431372548</v>
      </c>
      <c r="I280" s="34">
        <f t="shared" ref="I280:N280" si="13">I279/F279*100</f>
        <v>101.56862745098039</v>
      </c>
      <c r="J280" s="34">
        <f t="shared" si="13"/>
        <v>101.55038759689923</v>
      </c>
      <c r="K280" s="34">
        <f t="shared" si="13"/>
        <v>101.53846153846153</v>
      </c>
      <c r="L280" s="36">
        <f t="shared" si="13"/>
        <v>101.93050193050193</v>
      </c>
      <c r="M280" s="36">
        <f t="shared" si="13"/>
        <v>101.90839694656488</v>
      </c>
      <c r="N280" s="36">
        <f t="shared" si="13"/>
        <v>102.27272727272727</v>
      </c>
    </row>
    <row r="281" spans="1:14" ht="34.799999999999997" x14ac:dyDescent="0.25">
      <c r="A281" s="3" t="s">
        <v>189</v>
      </c>
      <c r="B281" s="4" t="s">
        <v>181</v>
      </c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</row>
    <row r="282" spans="1:14" ht="36" x14ac:dyDescent="0.25">
      <c r="A282" s="6" t="s">
        <v>190</v>
      </c>
      <c r="B282" s="4" t="s">
        <v>108</v>
      </c>
      <c r="C282" s="5">
        <v>4.3</v>
      </c>
      <c r="D282" s="5">
        <v>4.3</v>
      </c>
      <c r="E282" s="5">
        <v>4.3</v>
      </c>
      <c r="F282" s="5">
        <v>4.2</v>
      </c>
      <c r="G282" s="5">
        <v>4.2</v>
      </c>
      <c r="H282" s="5">
        <v>4.2</v>
      </c>
      <c r="I282" s="5">
        <v>4.2</v>
      </c>
      <c r="J282" s="5">
        <v>4.2</v>
      </c>
      <c r="K282" s="5">
        <v>4.2</v>
      </c>
      <c r="L282" s="5">
        <v>4.2</v>
      </c>
      <c r="M282" s="5">
        <v>4.2</v>
      </c>
      <c r="N282" s="5">
        <v>4.2</v>
      </c>
    </row>
    <row r="283" spans="1:14" ht="36" x14ac:dyDescent="0.25">
      <c r="A283" s="7" t="s">
        <v>191</v>
      </c>
      <c r="B283" s="10" t="s">
        <v>108</v>
      </c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</row>
    <row r="284" spans="1:14" ht="18" x14ac:dyDescent="0.25">
      <c r="A284" s="7" t="s">
        <v>192</v>
      </c>
      <c r="B284" s="10" t="s">
        <v>108</v>
      </c>
      <c r="C284" s="5">
        <v>0.6</v>
      </c>
      <c r="D284" s="5">
        <v>0.6</v>
      </c>
      <c r="E284" s="5">
        <v>0.6</v>
      </c>
      <c r="F284" s="5">
        <v>0.6</v>
      </c>
      <c r="G284" s="5">
        <v>0.6</v>
      </c>
      <c r="H284" s="5">
        <v>0.6</v>
      </c>
      <c r="I284" s="5">
        <v>0.5</v>
      </c>
      <c r="J284" s="5">
        <v>0.5</v>
      </c>
      <c r="K284" s="5">
        <v>0.5</v>
      </c>
      <c r="L284" s="5">
        <v>0.5</v>
      </c>
      <c r="M284" s="5">
        <v>0.5</v>
      </c>
      <c r="N284" s="5">
        <v>0.5</v>
      </c>
    </row>
    <row r="285" spans="1:14" ht="18" x14ac:dyDescent="0.25">
      <c r="A285" s="7" t="s">
        <v>193</v>
      </c>
      <c r="B285" s="10" t="s">
        <v>108</v>
      </c>
      <c r="C285" s="5">
        <v>0.3</v>
      </c>
      <c r="D285" s="5">
        <v>0.3</v>
      </c>
      <c r="E285" s="5">
        <v>0.3</v>
      </c>
      <c r="F285" s="5">
        <v>0.3</v>
      </c>
      <c r="G285" s="5">
        <v>0.3</v>
      </c>
      <c r="H285" s="5">
        <v>0.3</v>
      </c>
      <c r="I285" s="5">
        <v>0.3</v>
      </c>
      <c r="J285" s="5">
        <v>0.3</v>
      </c>
      <c r="K285" s="5">
        <v>0.3</v>
      </c>
      <c r="L285" s="5">
        <v>0.3</v>
      </c>
      <c r="M285" s="5">
        <v>0.3</v>
      </c>
      <c r="N285" s="5">
        <v>0.3</v>
      </c>
    </row>
    <row r="286" spans="1:14" ht="18" x14ac:dyDescent="0.25">
      <c r="A286" s="7" t="s">
        <v>194</v>
      </c>
      <c r="B286" s="10" t="s">
        <v>108</v>
      </c>
      <c r="C286" s="5">
        <v>1.6</v>
      </c>
      <c r="D286" s="5">
        <v>1.6</v>
      </c>
      <c r="E286" s="5">
        <v>1.7</v>
      </c>
      <c r="F286" s="5">
        <v>1.7</v>
      </c>
      <c r="G286" s="5">
        <v>1.7</v>
      </c>
      <c r="H286" s="5">
        <v>1.7</v>
      </c>
      <c r="I286" s="5">
        <v>1.8</v>
      </c>
      <c r="J286" s="5">
        <v>1.8</v>
      </c>
      <c r="K286" s="5">
        <v>1.8</v>
      </c>
      <c r="L286" s="5">
        <v>1.8</v>
      </c>
      <c r="M286" s="5">
        <v>1.8</v>
      </c>
      <c r="N286" s="5">
        <v>1.8</v>
      </c>
    </row>
    <row r="287" spans="1:14" ht="18" x14ac:dyDescent="0.25">
      <c r="A287" s="6" t="s">
        <v>195</v>
      </c>
      <c r="B287" s="10" t="s">
        <v>59</v>
      </c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</row>
    <row r="288" spans="1:14" ht="18" x14ac:dyDescent="0.25">
      <c r="A288" s="6" t="s">
        <v>196</v>
      </c>
      <c r="B288" s="10" t="s">
        <v>59</v>
      </c>
      <c r="C288" s="45">
        <v>0.8</v>
      </c>
      <c r="D288" s="45">
        <v>0.7</v>
      </c>
      <c r="E288" s="45">
        <v>1.1000000000000001</v>
      </c>
      <c r="F288" s="45">
        <v>1.1000000000000001</v>
      </c>
      <c r="G288" s="45">
        <v>1.1000000000000001</v>
      </c>
      <c r="H288" s="45">
        <v>1.1000000000000001</v>
      </c>
      <c r="I288" s="45">
        <v>1</v>
      </c>
      <c r="J288" s="45">
        <v>1</v>
      </c>
      <c r="K288" s="45">
        <v>1</v>
      </c>
      <c r="L288" s="45">
        <v>1</v>
      </c>
      <c r="M288" s="45">
        <v>1</v>
      </c>
      <c r="N288" s="45">
        <v>1</v>
      </c>
    </row>
    <row r="289" spans="1:14" ht="18" x14ac:dyDescent="0.25">
      <c r="A289" s="6" t="s">
        <v>197</v>
      </c>
      <c r="B289" s="4" t="s">
        <v>108</v>
      </c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</row>
    <row r="290" spans="1:14" ht="36" x14ac:dyDescent="0.25">
      <c r="A290" s="6" t="s">
        <v>198</v>
      </c>
      <c r="B290" s="4" t="s">
        <v>108</v>
      </c>
      <c r="C290" s="45">
        <v>0.1</v>
      </c>
      <c r="D290" s="45">
        <v>0.1</v>
      </c>
      <c r="E290" s="45">
        <v>0.1</v>
      </c>
      <c r="F290" s="45">
        <v>0.1</v>
      </c>
      <c r="G290" s="45">
        <v>0.1</v>
      </c>
      <c r="H290" s="45">
        <v>0.1</v>
      </c>
      <c r="I290" s="45">
        <v>0.1</v>
      </c>
      <c r="J290" s="45">
        <v>0.1</v>
      </c>
      <c r="K290" s="45">
        <v>0.1</v>
      </c>
      <c r="L290" s="45">
        <v>0.1</v>
      </c>
      <c r="M290" s="45">
        <v>0.1</v>
      </c>
      <c r="N290" s="45">
        <v>0.1</v>
      </c>
    </row>
    <row r="291" spans="1:14" ht="54" x14ac:dyDescent="0.25">
      <c r="A291" s="7" t="s">
        <v>199</v>
      </c>
      <c r="B291" s="10" t="s">
        <v>200</v>
      </c>
      <c r="C291" s="45">
        <v>1.5</v>
      </c>
      <c r="D291" s="45">
        <v>1.3</v>
      </c>
      <c r="E291" s="45">
        <v>1.1000000000000001</v>
      </c>
      <c r="F291" s="45">
        <v>1.1000000000000001</v>
      </c>
      <c r="G291" s="45">
        <v>1.1000000000000001</v>
      </c>
      <c r="H291" s="45">
        <v>1.1000000000000001</v>
      </c>
      <c r="I291" s="45">
        <v>1.1000000000000001</v>
      </c>
      <c r="J291" s="45">
        <v>1.1000000000000001</v>
      </c>
      <c r="K291" s="45">
        <v>1.1000000000000001</v>
      </c>
      <c r="L291" s="45">
        <v>1.2</v>
      </c>
      <c r="M291" s="45">
        <v>1.2</v>
      </c>
      <c r="N291" s="45">
        <v>1.2</v>
      </c>
    </row>
    <row r="292" spans="1:14" ht="36" x14ac:dyDescent="0.25">
      <c r="A292" s="7" t="s">
        <v>253</v>
      </c>
      <c r="B292" s="9" t="s">
        <v>108</v>
      </c>
      <c r="C292" s="5">
        <v>5.8</v>
      </c>
      <c r="D292" s="5">
        <v>5.9</v>
      </c>
      <c r="E292" s="5">
        <v>5.8</v>
      </c>
      <c r="F292" s="5">
        <v>5.8</v>
      </c>
      <c r="G292" s="5">
        <v>5.8</v>
      </c>
      <c r="H292" s="5">
        <v>5.8</v>
      </c>
      <c r="I292" s="5">
        <v>5.7</v>
      </c>
      <c r="J292" s="5">
        <v>5.7</v>
      </c>
      <c r="K292" s="5">
        <v>5.7</v>
      </c>
      <c r="L292" s="5">
        <v>5.7</v>
      </c>
      <c r="M292" s="5">
        <v>5.7</v>
      </c>
      <c r="N292" s="5">
        <v>5.7</v>
      </c>
    </row>
    <row r="293" spans="1:14" ht="18" x14ac:dyDescent="0.25">
      <c r="A293" s="15" t="s">
        <v>201</v>
      </c>
      <c r="B293" s="16" t="s">
        <v>20</v>
      </c>
      <c r="C293" s="28">
        <v>1945.4</v>
      </c>
      <c r="D293" s="28">
        <v>2015.1</v>
      </c>
      <c r="E293" s="28">
        <v>2135</v>
      </c>
      <c r="F293" s="28">
        <v>2235.3000000000002</v>
      </c>
      <c r="G293" s="28">
        <v>2269.5</v>
      </c>
      <c r="H293" s="28">
        <v>2261</v>
      </c>
      <c r="I293" s="28">
        <v>2362.8000000000002</v>
      </c>
      <c r="J293" s="28">
        <v>2432.9</v>
      </c>
      <c r="K293" s="28">
        <v>2407.9</v>
      </c>
      <c r="L293" s="28">
        <v>2483.3000000000002</v>
      </c>
      <c r="M293" s="28">
        <v>2591</v>
      </c>
      <c r="N293" s="28">
        <v>2595.6999999999998</v>
      </c>
    </row>
    <row r="294" spans="1:14" ht="18" x14ac:dyDescent="0.35">
      <c r="A294" s="22"/>
      <c r="B294" s="16"/>
      <c r="C294" s="28"/>
      <c r="D294" s="34">
        <f>D293/C293*100</f>
        <v>103.58281073301119</v>
      </c>
      <c r="E294" s="34">
        <f>E293/D293*100</f>
        <v>105.9500769192596</v>
      </c>
      <c r="F294" s="34">
        <f>F293/E293*100</f>
        <v>104.69789227166277</v>
      </c>
      <c r="G294" s="34">
        <f>G293/E293*100</f>
        <v>106.29976580796252</v>
      </c>
      <c r="H294" s="34">
        <f t="shared" ref="H294:N294" si="14">H293/E293*100</f>
        <v>105.90163934426229</v>
      </c>
      <c r="I294" s="34">
        <f t="shared" si="14"/>
        <v>105.70393235807273</v>
      </c>
      <c r="J294" s="34">
        <f t="shared" si="14"/>
        <v>107.19982374972462</v>
      </c>
      <c r="K294" s="34">
        <f t="shared" si="14"/>
        <v>106.49712516585581</v>
      </c>
      <c r="L294" s="40">
        <f t="shared" si="14"/>
        <v>105.09988149652953</v>
      </c>
      <c r="M294" s="40">
        <f t="shared" si="14"/>
        <v>106.4984175264088</v>
      </c>
      <c r="N294" s="34">
        <f t="shared" si="14"/>
        <v>107.79932721458532</v>
      </c>
    </row>
    <row r="295" spans="1:14" ht="18" x14ac:dyDescent="0.25">
      <c r="A295" s="6" t="s">
        <v>202</v>
      </c>
      <c r="B295" s="4" t="s">
        <v>20</v>
      </c>
      <c r="C295" s="5">
        <v>30.7</v>
      </c>
      <c r="D295" s="5">
        <v>32.6</v>
      </c>
      <c r="E295" s="5">
        <v>33.4</v>
      </c>
      <c r="F295" s="5">
        <v>34</v>
      </c>
      <c r="G295" s="5">
        <v>35</v>
      </c>
      <c r="H295" s="5">
        <v>36</v>
      </c>
      <c r="I295" s="5">
        <v>35.5</v>
      </c>
      <c r="J295" s="5">
        <v>36</v>
      </c>
      <c r="K295" s="5">
        <v>37</v>
      </c>
      <c r="L295" s="5">
        <v>36.200000000000003</v>
      </c>
      <c r="M295" s="5">
        <v>37</v>
      </c>
      <c r="N295" s="5">
        <v>37.5</v>
      </c>
    </row>
    <row r="296" spans="1:14" ht="72" x14ac:dyDescent="0.25">
      <c r="A296" s="7" t="s">
        <v>203</v>
      </c>
      <c r="B296" s="4" t="s">
        <v>204</v>
      </c>
      <c r="C296" s="5" t="s">
        <v>328</v>
      </c>
      <c r="D296" s="5"/>
      <c r="E296" s="5"/>
      <c r="F296" s="5"/>
      <c r="G296" s="5"/>
      <c r="H296" s="5"/>
      <c r="I296" s="5"/>
      <c r="J296" s="5"/>
      <c r="K296" s="5"/>
      <c r="L296" s="5" t="s">
        <v>316</v>
      </c>
      <c r="M296" s="5"/>
      <c r="N296" s="5"/>
    </row>
    <row r="297" spans="1:14" ht="36" x14ac:dyDescent="0.25">
      <c r="A297" s="7" t="s">
        <v>205</v>
      </c>
      <c r="B297" s="10" t="s">
        <v>59</v>
      </c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</row>
    <row r="298" spans="1:14" ht="18" x14ac:dyDescent="0.25">
      <c r="A298" s="12" t="s">
        <v>206</v>
      </c>
      <c r="B298" s="4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</row>
    <row r="299" spans="1:14" ht="18" x14ac:dyDescent="0.25">
      <c r="A299" s="7" t="s">
        <v>207</v>
      </c>
      <c r="B299" s="4" t="s">
        <v>200</v>
      </c>
      <c r="C299" s="46">
        <v>1484</v>
      </c>
      <c r="D299" s="46">
        <v>1400</v>
      </c>
      <c r="E299" s="46">
        <v>1370</v>
      </c>
      <c r="F299" s="46">
        <v>1360</v>
      </c>
      <c r="G299" s="46">
        <v>1360</v>
      </c>
      <c r="H299" s="46">
        <v>1360</v>
      </c>
      <c r="I299" s="46">
        <v>1350</v>
      </c>
      <c r="J299" s="46">
        <v>1350</v>
      </c>
      <c r="K299" s="46">
        <v>1350</v>
      </c>
      <c r="L299" s="46">
        <v>1340</v>
      </c>
      <c r="M299" s="46">
        <v>1340</v>
      </c>
      <c r="N299" s="46">
        <v>1340</v>
      </c>
    </row>
    <row r="300" spans="1:14" ht="54" x14ac:dyDescent="0.25">
      <c r="A300" s="7" t="s">
        <v>208</v>
      </c>
      <c r="B300" s="9" t="s">
        <v>108</v>
      </c>
      <c r="C300" s="46">
        <v>2.2000000000000002</v>
      </c>
      <c r="D300" s="46">
        <v>2.2000000000000002</v>
      </c>
      <c r="E300" s="46">
        <v>2.2000000000000002</v>
      </c>
      <c r="F300" s="46">
        <v>2.2000000000000002</v>
      </c>
      <c r="G300" s="46">
        <v>2.2000000000000002</v>
      </c>
      <c r="H300" s="46">
        <v>2.2000000000000002</v>
      </c>
      <c r="I300" s="46">
        <v>2.2000000000000002</v>
      </c>
      <c r="J300" s="46">
        <v>2.2000000000000002</v>
      </c>
      <c r="K300" s="46">
        <v>2.2000000000000002</v>
      </c>
      <c r="L300" s="46">
        <v>2.2000000000000002</v>
      </c>
      <c r="M300" s="46">
        <v>2.2000000000000002</v>
      </c>
      <c r="N300" s="46">
        <v>2.2000000000000002</v>
      </c>
    </row>
    <row r="301" spans="1:14" ht="18" x14ac:dyDescent="0.25">
      <c r="A301" s="7" t="s">
        <v>209</v>
      </c>
      <c r="B301" s="4" t="s">
        <v>108</v>
      </c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</row>
    <row r="302" spans="1:14" ht="18" x14ac:dyDescent="0.25">
      <c r="A302" s="6" t="s">
        <v>210</v>
      </c>
      <c r="B302" s="9" t="s">
        <v>108</v>
      </c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</row>
    <row r="303" spans="1:14" ht="36" x14ac:dyDescent="0.25">
      <c r="A303" s="7" t="s">
        <v>211</v>
      </c>
      <c r="B303" s="9" t="s">
        <v>108</v>
      </c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</row>
    <row r="304" spans="1:14" ht="36" x14ac:dyDescent="0.25">
      <c r="A304" s="7" t="s">
        <v>212</v>
      </c>
      <c r="B304" s="9" t="s">
        <v>108</v>
      </c>
      <c r="C304" s="5">
        <v>0.6</v>
      </c>
      <c r="D304" s="5">
        <v>0.6</v>
      </c>
      <c r="E304" s="5">
        <v>0.6</v>
      </c>
      <c r="F304" s="5">
        <v>0.6</v>
      </c>
      <c r="G304" s="5">
        <v>0.6</v>
      </c>
      <c r="H304" s="5">
        <v>0.6</v>
      </c>
      <c r="I304" s="5">
        <v>0.6</v>
      </c>
      <c r="J304" s="5">
        <v>0.6</v>
      </c>
      <c r="K304" s="5">
        <v>0.6</v>
      </c>
      <c r="L304" s="5">
        <v>0.6</v>
      </c>
      <c r="M304" s="5">
        <v>0.6</v>
      </c>
      <c r="N304" s="5">
        <v>0.6</v>
      </c>
    </row>
    <row r="305" spans="1:14" ht="36" x14ac:dyDescent="0.25">
      <c r="A305" s="7" t="s">
        <v>213</v>
      </c>
      <c r="B305" s="9" t="s">
        <v>108</v>
      </c>
      <c r="C305" s="5">
        <v>0.6</v>
      </c>
      <c r="D305" s="5">
        <v>0.6</v>
      </c>
      <c r="E305" s="5">
        <v>0.6</v>
      </c>
      <c r="F305" s="5">
        <v>0.6</v>
      </c>
      <c r="G305" s="5">
        <v>0.6</v>
      </c>
      <c r="H305" s="5">
        <v>0.6</v>
      </c>
      <c r="I305" s="5">
        <v>0.6</v>
      </c>
      <c r="J305" s="5">
        <v>0.6</v>
      </c>
      <c r="K305" s="5">
        <v>0.6</v>
      </c>
      <c r="L305" s="5">
        <v>0.6</v>
      </c>
      <c r="M305" s="5">
        <v>0.6</v>
      </c>
      <c r="N305" s="5">
        <v>0.6</v>
      </c>
    </row>
    <row r="306" spans="1:14" ht="36" x14ac:dyDescent="0.25">
      <c r="A306" s="7" t="s">
        <v>214</v>
      </c>
      <c r="B306" s="9" t="s">
        <v>108</v>
      </c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</row>
    <row r="307" spans="1:14" ht="36" x14ac:dyDescent="0.25">
      <c r="A307" s="7" t="s">
        <v>213</v>
      </c>
      <c r="B307" s="9" t="s">
        <v>108</v>
      </c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</row>
    <row r="308" spans="1:14" ht="18" x14ac:dyDescent="0.25">
      <c r="A308" s="3" t="s">
        <v>215</v>
      </c>
      <c r="B308" s="4" t="s">
        <v>181</v>
      </c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</row>
    <row r="309" spans="1:14" ht="36" x14ac:dyDescent="0.25">
      <c r="A309" s="7" t="s">
        <v>216</v>
      </c>
      <c r="B309" s="9" t="s">
        <v>108</v>
      </c>
      <c r="C309" s="5">
        <v>0.1</v>
      </c>
      <c r="D309" s="5">
        <v>0.1</v>
      </c>
      <c r="E309" s="5">
        <v>0.1</v>
      </c>
      <c r="F309" s="5">
        <v>0.1</v>
      </c>
      <c r="G309" s="5">
        <v>0.1</v>
      </c>
      <c r="H309" s="5">
        <v>0.1</v>
      </c>
      <c r="I309" s="5">
        <v>0.1</v>
      </c>
      <c r="J309" s="5">
        <v>0.1</v>
      </c>
      <c r="K309" s="5">
        <v>0.1</v>
      </c>
      <c r="L309" s="5">
        <v>0.1</v>
      </c>
      <c r="M309" s="5">
        <v>0.1</v>
      </c>
      <c r="N309" s="5">
        <v>0.1</v>
      </c>
    </row>
    <row r="310" spans="1:14" ht="36" x14ac:dyDescent="0.25">
      <c r="A310" s="7" t="s">
        <v>217</v>
      </c>
      <c r="B310" s="9" t="s">
        <v>108</v>
      </c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</row>
    <row r="311" spans="1:14" ht="18" x14ac:dyDescent="0.25">
      <c r="A311" s="3" t="s">
        <v>218</v>
      </c>
      <c r="B311" s="4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</row>
    <row r="312" spans="1:14" ht="18" x14ac:dyDescent="0.25">
      <c r="A312" s="6" t="s">
        <v>219</v>
      </c>
      <c r="B312" s="47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</row>
    <row r="313" spans="1:14" ht="18" x14ac:dyDescent="0.25">
      <c r="A313" s="6" t="s">
        <v>343</v>
      </c>
      <c r="B313" s="4" t="s">
        <v>220</v>
      </c>
      <c r="C313" s="30">
        <v>137</v>
      </c>
      <c r="D313" s="30">
        <v>136</v>
      </c>
      <c r="E313" s="30">
        <v>135</v>
      </c>
      <c r="F313" s="30">
        <v>133</v>
      </c>
      <c r="G313" s="30">
        <v>133</v>
      </c>
      <c r="H313" s="30">
        <v>133</v>
      </c>
      <c r="I313" s="30">
        <v>131</v>
      </c>
      <c r="J313" s="30">
        <v>131</v>
      </c>
      <c r="K313" s="30">
        <v>131</v>
      </c>
      <c r="L313" s="30">
        <v>130</v>
      </c>
      <c r="M313" s="30">
        <v>130</v>
      </c>
      <c r="N313" s="30">
        <v>130</v>
      </c>
    </row>
    <row r="314" spans="1:14" ht="18" x14ac:dyDescent="0.25">
      <c r="A314" s="6" t="s">
        <v>221</v>
      </c>
      <c r="B314" s="29" t="s">
        <v>222</v>
      </c>
      <c r="C314" s="48">
        <v>79</v>
      </c>
      <c r="D314" s="48">
        <v>79</v>
      </c>
      <c r="E314" s="48">
        <v>79</v>
      </c>
      <c r="F314" s="48">
        <v>79</v>
      </c>
      <c r="G314" s="48">
        <v>79</v>
      </c>
      <c r="H314" s="48">
        <v>79</v>
      </c>
      <c r="I314" s="48">
        <v>81</v>
      </c>
      <c r="J314" s="48">
        <v>81</v>
      </c>
      <c r="K314" s="48">
        <v>81</v>
      </c>
      <c r="L314" s="48">
        <v>81</v>
      </c>
      <c r="M314" s="48">
        <v>81</v>
      </c>
      <c r="N314" s="48">
        <v>81</v>
      </c>
    </row>
    <row r="315" spans="1:14" ht="18" x14ac:dyDescent="0.25">
      <c r="A315" s="6" t="s">
        <v>223</v>
      </c>
      <c r="B315" s="29" t="s">
        <v>222</v>
      </c>
      <c r="C315" s="48">
        <v>74</v>
      </c>
      <c r="D315" s="48">
        <v>74</v>
      </c>
      <c r="E315" s="48">
        <v>75</v>
      </c>
      <c r="F315" s="48">
        <v>75</v>
      </c>
      <c r="G315" s="48">
        <v>75</v>
      </c>
      <c r="H315" s="48">
        <v>75</v>
      </c>
      <c r="I315" s="48">
        <v>76</v>
      </c>
      <c r="J315" s="48">
        <v>76</v>
      </c>
      <c r="K315" s="48">
        <v>76</v>
      </c>
      <c r="L315" s="48">
        <v>77</v>
      </c>
      <c r="M315" s="48">
        <v>77</v>
      </c>
      <c r="N315" s="48">
        <v>77</v>
      </c>
    </row>
    <row r="316" spans="1:14" ht="32.25" customHeight="1" x14ac:dyDescent="0.25">
      <c r="A316" s="6" t="s">
        <v>224</v>
      </c>
      <c r="B316" s="29" t="s">
        <v>272</v>
      </c>
      <c r="C316" s="30">
        <v>1057</v>
      </c>
      <c r="D316" s="30">
        <v>1059</v>
      </c>
      <c r="E316" s="30">
        <v>1060</v>
      </c>
      <c r="F316" s="30">
        <v>1063</v>
      </c>
      <c r="G316" s="30">
        <v>1063</v>
      </c>
      <c r="H316" s="30">
        <v>1063</v>
      </c>
      <c r="I316" s="30">
        <v>1065</v>
      </c>
      <c r="J316" s="30">
        <v>1065</v>
      </c>
      <c r="K316" s="30">
        <v>1065</v>
      </c>
      <c r="L316" s="30">
        <v>1067</v>
      </c>
      <c r="M316" s="30">
        <v>1067</v>
      </c>
      <c r="N316" s="30">
        <v>1067</v>
      </c>
    </row>
    <row r="317" spans="1:14" ht="36" x14ac:dyDescent="0.25">
      <c r="A317" s="6" t="s">
        <v>225</v>
      </c>
      <c r="B317" s="9" t="s">
        <v>226</v>
      </c>
      <c r="C317" s="30">
        <v>246</v>
      </c>
      <c r="D317" s="30">
        <v>249</v>
      </c>
      <c r="E317" s="30">
        <v>250</v>
      </c>
      <c r="F317" s="30">
        <v>252</v>
      </c>
      <c r="G317" s="30">
        <v>252</v>
      </c>
      <c r="H317" s="30">
        <v>252</v>
      </c>
      <c r="I317" s="30">
        <v>254</v>
      </c>
      <c r="J317" s="30">
        <v>254</v>
      </c>
      <c r="K317" s="30">
        <v>254</v>
      </c>
      <c r="L317" s="30">
        <v>259</v>
      </c>
      <c r="M317" s="30">
        <v>259</v>
      </c>
      <c r="N317" s="30">
        <v>259</v>
      </c>
    </row>
    <row r="318" spans="1:14" ht="18" x14ac:dyDescent="0.25">
      <c r="A318" s="6" t="s">
        <v>227</v>
      </c>
      <c r="B318" s="29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</row>
    <row r="319" spans="1:14" ht="18" x14ac:dyDescent="0.25">
      <c r="A319" s="6" t="s">
        <v>228</v>
      </c>
      <c r="B319" s="9" t="s">
        <v>229</v>
      </c>
      <c r="C319" s="5">
        <v>0.1</v>
      </c>
      <c r="D319" s="5">
        <v>0.1</v>
      </c>
      <c r="E319" s="5">
        <v>0.1</v>
      </c>
      <c r="F319" s="5">
        <v>0.1</v>
      </c>
      <c r="G319" s="5">
        <v>0.1</v>
      </c>
      <c r="H319" s="5">
        <v>0.1</v>
      </c>
      <c r="I319" s="5">
        <v>0.1</v>
      </c>
      <c r="J319" s="5">
        <v>0.1</v>
      </c>
      <c r="K319" s="5">
        <v>0.1</v>
      </c>
      <c r="L319" s="5">
        <v>0.1</v>
      </c>
      <c r="M319" s="5">
        <v>0.1</v>
      </c>
      <c r="N319" s="5">
        <v>0.1</v>
      </c>
    </row>
    <row r="320" spans="1:14" ht="18" x14ac:dyDescent="0.25">
      <c r="A320" s="6" t="s">
        <v>230</v>
      </c>
      <c r="B320" s="9" t="s">
        <v>229</v>
      </c>
      <c r="C320" s="5">
        <v>0.2</v>
      </c>
      <c r="D320" s="5">
        <v>0.2</v>
      </c>
      <c r="E320" s="5">
        <v>0.2</v>
      </c>
      <c r="F320" s="5">
        <v>0.2</v>
      </c>
      <c r="G320" s="5">
        <v>0.2</v>
      </c>
      <c r="H320" s="5">
        <v>0.2</v>
      </c>
      <c r="I320" s="5">
        <v>0.2</v>
      </c>
      <c r="J320" s="5">
        <v>0.2</v>
      </c>
      <c r="K320" s="5">
        <v>0.2</v>
      </c>
      <c r="L320" s="5">
        <v>0.2</v>
      </c>
      <c r="M320" s="5">
        <v>0.2</v>
      </c>
      <c r="N320" s="5">
        <v>0.2</v>
      </c>
    </row>
    <row r="321" spans="1:14" ht="18" x14ac:dyDescent="0.25">
      <c r="A321" s="3" t="s">
        <v>231</v>
      </c>
      <c r="B321" s="4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</row>
    <row r="322" spans="1:14" ht="36" x14ac:dyDescent="0.25">
      <c r="A322" s="7" t="s">
        <v>232</v>
      </c>
      <c r="B322" s="9" t="s">
        <v>52</v>
      </c>
      <c r="C322" s="27"/>
      <c r="D322" s="5"/>
      <c r="E322" s="5"/>
      <c r="F322" s="27"/>
      <c r="G322" s="5"/>
      <c r="H322" s="27"/>
      <c r="I322" s="27"/>
      <c r="J322" s="5"/>
      <c r="K322" s="27"/>
      <c r="L322" s="27"/>
      <c r="M322" s="27"/>
      <c r="N322" s="5"/>
    </row>
    <row r="323" spans="1:14" ht="52.2" x14ac:dyDescent="0.25">
      <c r="A323" s="12" t="s">
        <v>233</v>
      </c>
      <c r="B323" s="9" t="s">
        <v>52</v>
      </c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</row>
    <row r="324" spans="1:14" ht="27" customHeight="1" x14ac:dyDescent="0.25">
      <c r="A324" s="7" t="s">
        <v>234</v>
      </c>
      <c r="B324" s="9" t="s">
        <v>52</v>
      </c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</row>
    <row r="325" spans="1:14" ht="18" x14ac:dyDescent="0.25">
      <c r="A325" s="6" t="s">
        <v>159</v>
      </c>
      <c r="B325" s="4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</row>
    <row r="326" spans="1:14" ht="18" x14ac:dyDescent="0.25">
      <c r="A326" s="6" t="s">
        <v>160</v>
      </c>
      <c r="B326" s="4" t="s">
        <v>20</v>
      </c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</row>
    <row r="327" spans="1:14" ht="33" customHeight="1" x14ac:dyDescent="0.25">
      <c r="A327" s="6" t="s">
        <v>235</v>
      </c>
      <c r="B327" s="4" t="s">
        <v>20</v>
      </c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</row>
    <row r="328" spans="1:14" ht="18" x14ac:dyDescent="0.25">
      <c r="A328" s="6" t="s">
        <v>236</v>
      </c>
      <c r="B328" s="4" t="s">
        <v>20</v>
      </c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</row>
    <row r="329" spans="1:14" ht="24" customHeight="1" x14ac:dyDescent="0.25">
      <c r="A329" s="7" t="s">
        <v>241</v>
      </c>
      <c r="B329" s="9" t="s">
        <v>242</v>
      </c>
      <c r="C329" s="49">
        <v>1</v>
      </c>
      <c r="D329" s="49">
        <v>1</v>
      </c>
      <c r="E329" s="49">
        <v>1</v>
      </c>
      <c r="F329" s="49">
        <v>1</v>
      </c>
      <c r="G329" s="49">
        <v>1</v>
      </c>
      <c r="H329" s="49">
        <v>1</v>
      </c>
      <c r="I329" s="49">
        <v>1</v>
      </c>
      <c r="J329" s="49">
        <v>1</v>
      </c>
      <c r="K329" s="49">
        <v>1</v>
      </c>
      <c r="L329" s="49">
        <v>1</v>
      </c>
      <c r="M329" s="49">
        <v>1</v>
      </c>
      <c r="N329" s="49">
        <v>1</v>
      </c>
    </row>
    <row r="330" spans="1:14" ht="36" x14ac:dyDescent="0.25">
      <c r="A330" s="7" t="s">
        <v>243</v>
      </c>
      <c r="B330" s="9" t="s">
        <v>41</v>
      </c>
      <c r="C330" s="30">
        <v>1.1000000000000001</v>
      </c>
      <c r="D330" s="30">
        <v>1.6</v>
      </c>
      <c r="E330" s="30">
        <v>1.5</v>
      </c>
      <c r="F330" s="30">
        <v>1.5</v>
      </c>
      <c r="G330" s="30">
        <v>1.5</v>
      </c>
      <c r="H330" s="30">
        <v>1.5</v>
      </c>
      <c r="I330" s="30">
        <v>1.5</v>
      </c>
      <c r="J330" s="30">
        <v>1.5</v>
      </c>
      <c r="K330" s="30">
        <v>1.5</v>
      </c>
      <c r="L330" s="30">
        <v>1.5</v>
      </c>
      <c r="M330" s="30">
        <v>1.5</v>
      </c>
      <c r="N330" s="30">
        <v>1.5</v>
      </c>
    </row>
    <row r="331" spans="1:14" ht="18" x14ac:dyDescent="0.25">
      <c r="A331" s="7" t="s">
        <v>244</v>
      </c>
      <c r="B331" s="4" t="s">
        <v>245</v>
      </c>
      <c r="C331" s="50">
        <v>1.1000000000000001</v>
      </c>
      <c r="D331" s="50">
        <v>1.2</v>
      </c>
      <c r="E331" s="30">
        <v>1.1000000000000001</v>
      </c>
      <c r="F331" s="30">
        <v>1</v>
      </c>
      <c r="G331" s="30">
        <v>1</v>
      </c>
      <c r="H331" s="30">
        <v>1</v>
      </c>
      <c r="I331" s="30">
        <v>1</v>
      </c>
      <c r="J331" s="30">
        <v>1</v>
      </c>
      <c r="K331" s="30">
        <v>1</v>
      </c>
      <c r="L331" s="5">
        <v>1</v>
      </c>
      <c r="M331" s="5">
        <v>1</v>
      </c>
      <c r="N331" s="5">
        <v>1</v>
      </c>
    </row>
    <row r="332" spans="1:14" ht="18" x14ac:dyDescent="0.25">
      <c r="A332" s="7" t="s">
        <v>246</v>
      </c>
      <c r="B332" s="9" t="s">
        <v>247</v>
      </c>
      <c r="C332" s="30"/>
      <c r="D332" s="30"/>
      <c r="E332" s="30"/>
      <c r="F332" s="30"/>
      <c r="G332" s="30"/>
      <c r="H332" s="30"/>
      <c r="I332" s="30"/>
      <c r="J332" s="30"/>
      <c r="K332" s="30"/>
      <c r="L332" s="5"/>
      <c r="M332" s="5"/>
      <c r="N332" s="5"/>
    </row>
    <row r="333" spans="1:14" x14ac:dyDescent="0.25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</row>
    <row r="334" spans="1:14" x14ac:dyDescent="0.25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</row>
    <row r="335" spans="1:14" x14ac:dyDescent="0.25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</row>
    <row r="336" spans="1:14" x14ac:dyDescent="0.25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</row>
    <row r="337" spans="1:14" x14ac:dyDescent="0.25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</row>
    <row r="338" spans="1:14" x14ac:dyDescent="0.25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</row>
    <row r="339" spans="1:14" x14ac:dyDescent="0.25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</row>
    <row r="340" spans="1:14" x14ac:dyDescent="0.25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</row>
    <row r="341" spans="1:14" x14ac:dyDescent="0.25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</row>
    <row r="342" spans="1:14" x14ac:dyDescent="0.25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</row>
    <row r="343" spans="1:14" x14ac:dyDescent="0.25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</row>
    <row r="344" spans="1:14" x14ac:dyDescent="0.25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</row>
    <row r="345" spans="1:14" x14ac:dyDescent="0.25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</row>
    <row r="346" spans="1:14" x14ac:dyDescent="0.25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</row>
    <row r="347" spans="1:14" x14ac:dyDescent="0.25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</row>
    <row r="348" spans="1:14" x14ac:dyDescent="0.25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</row>
    <row r="349" spans="1:14" x14ac:dyDescent="0.25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</row>
    <row r="350" spans="1:14" x14ac:dyDescent="0.25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</row>
    <row r="351" spans="1:14" x14ac:dyDescent="0.25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</row>
    <row r="352" spans="1:14" x14ac:dyDescent="0.25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</row>
    <row r="353" spans="1:14" x14ac:dyDescent="0.25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</row>
    <row r="354" spans="1:14" x14ac:dyDescent="0.25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</row>
    <row r="355" spans="1:14" x14ac:dyDescent="0.25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</row>
    <row r="356" spans="1:14" x14ac:dyDescent="0.25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</row>
    <row r="357" spans="1:14" x14ac:dyDescent="0.25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</row>
    <row r="358" spans="1:14" x14ac:dyDescent="0.25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</row>
    <row r="359" spans="1:14" x14ac:dyDescent="0.25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</row>
    <row r="360" spans="1:14" x14ac:dyDescent="0.25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</row>
    <row r="361" spans="1:14" x14ac:dyDescent="0.25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</row>
    <row r="362" spans="1:14" x14ac:dyDescent="0.25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</row>
    <row r="363" spans="1:14" x14ac:dyDescent="0.25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</row>
    <row r="364" spans="1:14" x14ac:dyDescent="0.25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</row>
    <row r="365" spans="1:14" x14ac:dyDescent="0.25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</row>
    <row r="366" spans="1:14" x14ac:dyDescent="0.25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</row>
    <row r="367" spans="1:14" x14ac:dyDescent="0.25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</row>
    <row r="368" spans="1:14" x14ac:dyDescent="0.25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</row>
    <row r="369" spans="1:14" x14ac:dyDescent="0.25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</row>
    <row r="370" spans="1:14" x14ac:dyDescent="0.25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</row>
    <row r="371" spans="1:14" x14ac:dyDescent="0.25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</row>
    <row r="372" spans="1:14" x14ac:dyDescent="0.25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</row>
    <row r="373" spans="1:14" x14ac:dyDescent="0.25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</row>
    <row r="374" spans="1:14" x14ac:dyDescent="0.25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</row>
    <row r="375" spans="1:14" x14ac:dyDescent="0.25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</row>
    <row r="376" spans="1:14" x14ac:dyDescent="0.25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</row>
    <row r="377" spans="1:14" x14ac:dyDescent="0.25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</row>
    <row r="378" spans="1:14" x14ac:dyDescent="0.25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</row>
    <row r="379" spans="1:14" x14ac:dyDescent="0.25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</row>
    <row r="380" spans="1:14" x14ac:dyDescent="0.25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</row>
    <row r="381" spans="1:14" x14ac:dyDescent="0.25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</row>
    <row r="382" spans="1:14" x14ac:dyDescent="0.25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</row>
    <row r="383" spans="1:14" x14ac:dyDescent="0.25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</row>
    <row r="384" spans="1:14" x14ac:dyDescent="0.25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</row>
    <row r="385" spans="1:14" x14ac:dyDescent="0.25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</row>
    <row r="386" spans="1:14" x14ac:dyDescent="0.25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</row>
    <row r="387" spans="1:14" x14ac:dyDescent="0.25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</row>
    <row r="388" spans="1:14" x14ac:dyDescent="0.25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</row>
    <row r="389" spans="1:14" x14ac:dyDescent="0.25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</row>
    <row r="390" spans="1:14" x14ac:dyDescent="0.25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</row>
    <row r="391" spans="1:14" x14ac:dyDescent="0.25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</row>
    <row r="392" spans="1:14" x14ac:dyDescent="0.25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</row>
    <row r="393" spans="1:14" x14ac:dyDescent="0.25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</row>
    <row r="394" spans="1:14" x14ac:dyDescent="0.25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</row>
    <row r="395" spans="1:14" x14ac:dyDescent="0.25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</row>
    <row r="396" spans="1:14" x14ac:dyDescent="0.25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</row>
    <row r="397" spans="1:14" x14ac:dyDescent="0.25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</row>
    <row r="398" spans="1:14" x14ac:dyDescent="0.25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</row>
    <row r="399" spans="1:14" x14ac:dyDescent="0.25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</row>
    <row r="400" spans="1:14" x14ac:dyDescent="0.25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</row>
    <row r="401" spans="1:14" x14ac:dyDescent="0.25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</row>
    <row r="402" spans="1:14" x14ac:dyDescent="0.25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</row>
    <row r="403" spans="1:14" x14ac:dyDescent="0.25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</row>
    <row r="404" spans="1:14" x14ac:dyDescent="0.25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</row>
    <row r="405" spans="1:14" x14ac:dyDescent="0.25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</row>
    <row r="406" spans="1:14" x14ac:dyDescent="0.25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</row>
    <row r="407" spans="1:14" x14ac:dyDescent="0.25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</row>
    <row r="408" spans="1:14" x14ac:dyDescent="0.25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</row>
    <row r="409" spans="1:14" x14ac:dyDescent="0.25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</row>
    <row r="410" spans="1:14" x14ac:dyDescent="0.25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</row>
    <row r="411" spans="1:14" x14ac:dyDescent="0.25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</row>
    <row r="412" spans="1:14" x14ac:dyDescent="0.25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</row>
    <row r="413" spans="1:14" x14ac:dyDescent="0.25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</row>
    <row r="414" spans="1:14" x14ac:dyDescent="0.25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</row>
    <row r="415" spans="1:14" x14ac:dyDescent="0.25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</row>
    <row r="416" spans="1:14" x14ac:dyDescent="0.25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</row>
    <row r="417" spans="1:14" x14ac:dyDescent="0.25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</row>
    <row r="418" spans="1:14" x14ac:dyDescent="0.25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</row>
    <row r="419" spans="1:14" x14ac:dyDescent="0.25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</row>
    <row r="420" spans="1:14" x14ac:dyDescent="0.25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</row>
    <row r="421" spans="1:14" x14ac:dyDescent="0.25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</row>
    <row r="422" spans="1:14" x14ac:dyDescent="0.25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</row>
    <row r="423" spans="1:14" x14ac:dyDescent="0.25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</row>
    <row r="424" spans="1:14" x14ac:dyDescent="0.25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</row>
    <row r="425" spans="1:14" x14ac:dyDescent="0.25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</row>
    <row r="426" spans="1:14" x14ac:dyDescent="0.25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</row>
    <row r="427" spans="1:14" x14ac:dyDescent="0.25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</row>
    <row r="428" spans="1:14" x14ac:dyDescent="0.25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</row>
    <row r="429" spans="1:14" x14ac:dyDescent="0.25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</row>
    <row r="430" spans="1:14" x14ac:dyDescent="0.25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</row>
    <row r="431" spans="1:14" x14ac:dyDescent="0.25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</row>
    <row r="432" spans="1:14" x14ac:dyDescent="0.25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</row>
    <row r="433" spans="1:14" x14ac:dyDescent="0.25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</row>
    <row r="434" spans="1:14" x14ac:dyDescent="0.25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</row>
    <row r="435" spans="1:14" x14ac:dyDescent="0.25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</row>
    <row r="436" spans="1:14" x14ac:dyDescent="0.25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</row>
    <row r="437" spans="1:14" x14ac:dyDescent="0.25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</row>
    <row r="438" spans="1:14" x14ac:dyDescent="0.25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</row>
    <row r="439" spans="1:14" x14ac:dyDescent="0.25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</row>
    <row r="440" spans="1:14" x14ac:dyDescent="0.25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</row>
    <row r="441" spans="1:14" x14ac:dyDescent="0.25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</row>
    <row r="442" spans="1:14" x14ac:dyDescent="0.25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</row>
    <row r="443" spans="1:14" x14ac:dyDescent="0.25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</row>
    <row r="444" spans="1:14" x14ac:dyDescent="0.25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</row>
    <row r="445" spans="1:14" x14ac:dyDescent="0.25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</row>
    <row r="446" spans="1:14" x14ac:dyDescent="0.25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</row>
    <row r="447" spans="1:14" x14ac:dyDescent="0.25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</row>
    <row r="448" spans="1:14" x14ac:dyDescent="0.25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</row>
    <row r="449" spans="1:14" x14ac:dyDescent="0.25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</row>
    <row r="450" spans="1:14" x14ac:dyDescent="0.25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</row>
    <row r="451" spans="1:14" x14ac:dyDescent="0.25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</row>
    <row r="452" spans="1:14" x14ac:dyDescent="0.25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</row>
    <row r="453" spans="1:14" x14ac:dyDescent="0.25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</row>
    <row r="454" spans="1:14" x14ac:dyDescent="0.25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</row>
    <row r="455" spans="1:14" x14ac:dyDescent="0.25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</row>
    <row r="456" spans="1:14" x14ac:dyDescent="0.25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</row>
    <row r="457" spans="1:14" x14ac:dyDescent="0.25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</row>
    <row r="458" spans="1:14" x14ac:dyDescent="0.25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</row>
    <row r="459" spans="1:14" x14ac:dyDescent="0.25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</row>
    <row r="460" spans="1:14" x14ac:dyDescent="0.25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</row>
    <row r="461" spans="1:14" x14ac:dyDescent="0.25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</row>
    <row r="462" spans="1:14" x14ac:dyDescent="0.25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</row>
    <row r="463" spans="1:14" x14ac:dyDescent="0.25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</row>
    <row r="464" spans="1:14" x14ac:dyDescent="0.25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</row>
    <row r="465" spans="1:14" x14ac:dyDescent="0.25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</row>
    <row r="466" spans="1:14" x14ac:dyDescent="0.25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</row>
    <row r="467" spans="1:14" x14ac:dyDescent="0.25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</row>
    <row r="468" spans="1:14" x14ac:dyDescent="0.25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</row>
    <row r="469" spans="1:14" x14ac:dyDescent="0.25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</row>
    <row r="470" spans="1:14" x14ac:dyDescent="0.25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</row>
    <row r="471" spans="1:14" x14ac:dyDescent="0.25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</row>
    <row r="472" spans="1:14" x14ac:dyDescent="0.25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</row>
    <row r="473" spans="1:14" x14ac:dyDescent="0.25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</row>
    <row r="474" spans="1:14" x14ac:dyDescent="0.25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</row>
    <row r="475" spans="1:14" x14ac:dyDescent="0.25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</row>
    <row r="476" spans="1:14" x14ac:dyDescent="0.25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</row>
    <row r="477" spans="1:14" x14ac:dyDescent="0.25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</row>
    <row r="478" spans="1:14" x14ac:dyDescent="0.25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</row>
    <row r="479" spans="1:14" x14ac:dyDescent="0.25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</row>
    <row r="480" spans="1:14" x14ac:dyDescent="0.25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</row>
    <row r="481" spans="1:14" x14ac:dyDescent="0.25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</row>
    <row r="482" spans="1:14" x14ac:dyDescent="0.25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</row>
    <row r="483" spans="1:14" x14ac:dyDescent="0.25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</row>
    <row r="484" spans="1:14" x14ac:dyDescent="0.25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</row>
    <row r="485" spans="1:14" x14ac:dyDescent="0.25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</row>
    <row r="486" spans="1:14" x14ac:dyDescent="0.25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</row>
    <row r="487" spans="1:14" x14ac:dyDescent="0.25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</row>
    <row r="488" spans="1:14" x14ac:dyDescent="0.25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</row>
    <row r="489" spans="1:14" x14ac:dyDescent="0.25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</row>
    <row r="490" spans="1:14" x14ac:dyDescent="0.25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</row>
    <row r="491" spans="1:14" x14ac:dyDescent="0.25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</row>
    <row r="492" spans="1:14" x14ac:dyDescent="0.25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</row>
    <row r="493" spans="1:14" x14ac:dyDescent="0.25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</row>
    <row r="494" spans="1:14" x14ac:dyDescent="0.25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</row>
    <row r="495" spans="1:14" x14ac:dyDescent="0.25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</row>
  </sheetData>
  <mergeCells count="9">
    <mergeCell ref="K1:N1"/>
    <mergeCell ref="A6:N6"/>
    <mergeCell ref="A7:N7"/>
    <mergeCell ref="A8:N8"/>
    <mergeCell ref="A11:A13"/>
    <mergeCell ref="B11:B13"/>
    <mergeCell ref="D12:D13"/>
    <mergeCell ref="E12:E13"/>
    <mergeCell ref="C12:C13"/>
  </mergeCells>
  <phoneticPr fontId="7" type="noConversion"/>
  <pageMargins left="0.39370078740157483" right="0.39370078740157483" top="0.78740157480314965" bottom="0.39370078740157483" header="0" footer="0"/>
  <pageSetup paperSize="9" scale="4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7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7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Company>economy.gov.ru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Borovaya</dc:creator>
  <cp:lastModifiedBy>User</cp:lastModifiedBy>
  <cp:lastPrinted>2016-11-25T05:38:53Z</cp:lastPrinted>
  <dcterms:created xsi:type="dcterms:W3CDTF">2013-05-25T16:45:04Z</dcterms:created>
  <dcterms:modified xsi:type="dcterms:W3CDTF">2016-11-25T08:39:24Z</dcterms:modified>
</cp:coreProperties>
</file>