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'Лист3'!$A$1:$M$176</definedName>
  </definedNames>
  <calcPr fullCalcOnLoad="1"/>
</workbook>
</file>

<file path=xl/sharedStrings.xml><?xml version="1.0" encoding="utf-8"?>
<sst xmlns="http://schemas.openxmlformats.org/spreadsheetml/2006/main" count="303" uniqueCount="122">
  <si>
    <t>Наименование учреждения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</si>
  <si>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</si>
  <si>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</si>
  <si>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объема муниципальной услуги (количество обучающихся)</t>
  </si>
  <si>
    <t xml:space="preserve">Наименование муниципальной услуги </t>
  </si>
  <si>
    <t>Базовый норматив затрат на единицу объема</t>
  </si>
  <si>
    <t>Нормативные затраты на оказание муниципальной услуги (работы)</t>
  </si>
  <si>
    <t>рублях</t>
  </si>
  <si>
    <t xml:space="preserve">Реализация основных общеобразовательных программ дошкольного образования </t>
  </si>
  <si>
    <t xml:space="preserve">от 3 лет до 8 лет </t>
  </si>
  <si>
    <t xml:space="preserve">Присмотр и уход </t>
  </si>
  <si>
    <t>очная</t>
  </si>
  <si>
    <t>группа поного дня</t>
  </si>
  <si>
    <t>от 1 года до 3 лет</t>
  </si>
  <si>
    <t>группа кратковременного пребывания</t>
  </si>
  <si>
    <t>обучающиеся с ограниченными возможностями здоровья             от 3 лет года до 8 лет</t>
  </si>
  <si>
    <t xml:space="preserve">МАОУ "СШ № 1 им.М. Аверина" </t>
  </si>
  <si>
    <t xml:space="preserve">Реализация основных общеобразовательных программ начального общего образования </t>
  </si>
  <si>
    <t xml:space="preserve">обучающиеся с ограниченными возможностями здоровья           </t>
  </si>
  <si>
    <t xml:space="preserve">обучающиеся за исключением обучающихся с ограниченными возможностями здоровья и детей-инвалидов       </t>
  </si>
  <si>
    <t>дети-инвалиды (проходящие обучение по состоянию здоровья на дому)</t>
  </si>
  <si>
    <t>Реализация основных общеобразовательных программ основного общего образования</t>
  </si>
  <si>
    <t>очная с применением дистанционных технологий</t>
  </si>
  <si>
    <t xml:space="preserve">обучающиеся за исключением обучающихся с ограниченными возможностями здоровья и детей-инвалидов (проходящие по состоянию здоровья на дому)       </t>
  </si>
  <si>
    <t>Реализация основных общеобразовательных программ среднего общего образования</t>
  </si>
  <si>
    <t xml:space="preserve">очная </t>
  </si>
  <si>
    <t>Организация отдыха детей и молодёжи</t>
  </si>
  <si>
    <t>МАОУ "СШ № 2 г.Валдай"</t>
  </si>
  <si>
    <t xml:space="preserve">обучающиеся с ограниченными возможностями здоровья  по адаптированной программе    </t>
  </si>
  <si>
    <t>обучающиеся с ограниченными возможностями здоровья  по адаптированной программе (проходящие обучение по состоянию здоровья на дому)</t>
  </si>
  <si>
    <t xml:space="preserve">обучающиеся за исключением обучающихся с ограниченными возможностями здоровья и детей-инвалидов (проходящие обучение по состоянию здоровья на дому)      </t>
  </si>
  <si>
    <t xml:space="preserve">обучающиеся с ограниченными возможностями здоровья  по адаптированной программе (проходящие по состоянию здоровья на дому)   </t>
  </si>
  <si>
    <t>МАОУ "СШ № 4 с.Яжелбицы"</t>
  </si>
  <si>
    <t>МАОУ "Гимназия" г.Валдай</t>
  </si>
  <si>
    <t>МАОУ "СШ № 7 д.Ивантеево"</t>
  </si>
  <si>
    <t>МАОУДО Центр "Пульс" г.Валдай</t>
  </si>
  <si>
    <t>МАУ МЦ "Юность"</t>
  </si>
  <si>
    <t>МБУ "ЦОМСО"</t>
  </si>
  <si>
    <t>Организация мероприятий в сфере молодёжной политики,направленных на формирование системы развития талантливой и инициативной молодёжи,создание условий для самореализации подростков и молодёжи, развитие творческого,профессионального, интеллеутуального потенциалов подростков и молодёжи</t>
  </si>
  <si>
    <t>физические лица от 14 до 30 лет</t>
  </si>
  <si>
    <t>количество мероприятий</t>
  </si>
  <si>
    <t>Организация мероприятий в сфере молодёжной политики,направленных на вовлечение молодёжи в инновационную, предпринимательскую, добровольческую деятельность, а также развитие гражданской активности молодёжи и формирование здорового образа жизни</t>
  </si>
  <si>
    <t>Организация мероприятий в сфере молодёжной политики, направленных на гражданское и патриотическое воспитание молодёжи, воспитание толерантности в молодежной среде</t>
  </si>
  <si>
    <t xml:space="preserve">физические лица </t>
  </si>
  <si>
    <t>от 3 лет до 8 лет село</t>
  </si>
  <si>
    <t xml:space="preserve">     от 1 года до 3 лет село</t>
  </si>
  <si>
    <t>обучающиеся за исключением обучающихся с ограниченными возможностями здоровья и детей-инвалидов  село</t>
  </si>
  <si>
    <t xml:space="preserve">обучающиеся за исключением обучающихся с ограниченными возможностями здоровья и детей-инвалидов   город    </t>
  </si>
  <si>
    <t xml:space="preserve">обучающиеся с ограниченными возможностями здоровья  город         </t>
  </si>
  <si>
    <t xml:space="preserve">обучающиеся с ограниченными возможностями здоровья  село         </t>
  </si>
  <si>
    <t xml:space="preserve">обучающиеся за исключением обучающихся с ограниченными возможностями здоровья и детей-инвалидов  город     </t>
  </si>
  <si>
    <t xml:space="preserve">обучающиеся за исключением обучающихся с ограниченными возможностями здоровья и детей-инвалидов село  </t>
  </si>
  <si>
    <t xml:space="preserve">обучающиеся с ограниченными возможностями здоровья село           </t>
  </si>
  <si>
    <t>дети-инвалиды, обучающиеся по состоянию здоровья на дому от 3 года до 8 лет</t>
  </si>
  <si>
    <t>от 3 года до 8 лет</t>
  </si>
  <si>
    <t>от 1 года до 3 лет село</t>
  </si>
  <si>
    <t>дети-инвалиды, обучающиеся по состоянию здоровья на дому от 3 года до 8 лет село</t>
  </si>
  <si>
    <t>Реализация дополнительных общеразвивающих программ - естественнонаучная</t>
  </si>
  <si>
    <t>Методическое обеспечение образовательной деятельности</t>
  </si>
  <si>
    <t>муниципальные учреждения, в интересах общества</t>
  </si>
  <si>
    <t>Информационно-технологическое обеспечение образовательной деятельности</t>
  </si>
  <si>
    <t>органы государственной власти, муниципальные учреждения, в интересах общества</t>
  </si>
  <si>
    <t>количество отчётов</t>
  </si>
  <si>
    <t>количество мероприятий,</t>
  </si>
  <si>
    <t>физические лица , государственный образовательный стандарт</t>
  </si>
  <si>
    <t>физические лица , федеральный государственный образовательный стандарт</t>
  </si>
  <si>
    <t>обучающиеся, за исключением обучающихся с ограниченными возможностями здоровья (проходящие обучение по состоянию здоровья на дому)</t>
  </si>
  <si>
    <t>физические лица , государственный образовательный стандарт по образовательной программе среднего образования</t>
  </si>
  <si>
    <t xml:space="preserve">обучающиеся за исключением обучающихся с ограниченными возможностями здоровья и детей-инвалидов на дому    </t>
  </si>
  <si>
    <t xml:space="preserve">обучающиеся с ограниченными возможностями здоровья  на дому город         </t>
  </si>
  <si>
    <t>обучающиеся за исключением обучающихся с ограниченными возможностями здоровья и детей-инвалидов на дому    село</t>
  </si>
  <si>
    <t xml:space="preserve">обучающиеся с ограниченными возможностями здоровья  на дому село         </t>
  </si>
  <si>
    <t xml:space="preserve">обучающиеся за исключением обучающихся с ограниченными возможностями здоровья и детей-инвалидов      село </t>
  </si>
  <si>
    <t>дети-инвалиды,обучающиеся по состоянию здровья на дому            от 1года до 3 лет на дому</t>
  </si>
  <si>
    <t>2021 год</t>
  </si>
  <si>
    <t>дошкольные отделения</t>
  </si>
  <si>
    <t xml:space="preserve">дошкольное отделение </t>
  </si>
  <si>
    <t>дошкольное отделение</t>
  </si>
  <si>
    <t xml:space="preserve">обучающиеся за исключением обучающихся с ограниченными возможностями здоровья и детей-инвалидов (проходящие по состоянию здоровья на дому) село      </t>
  </si>
  <si>
    <t>обучающиеся за исключением обучающихся с ограниченными возможностями здоровья и детей -инвалидов              от 1 года до 3 лет город</t>
  </si>
  <si>
    <t>обучающиеся за исключением обучающихся с ограниченными возможностями здоровья и детей -инвалидов              от 1 года до 3 лет село</t>
  </si>
  <si>
    <t>от 3 лет до 8 лет город</t>
  </si>
  <si>
    <t>от 3 лет до 8 лет  село</t>
  </si>
  <si>
    <t>дети-инвалиды, обучающиеся по состоянию здоровья на дому от 3 года до 8 лет   село</t>
  </si>
  <si>
    <t>обучающиеся с ограниченными возможностями здоровья  по адаптированной программе    город</t>
  </si>
  <si>
    <t>обучающиеся с ограниченными возможностями здоровья город</t>
  </si>
  <si>
    <t xml:space="preserve">физические лица , федеральный государственный образовательный стандарт на дому </t>
  </si>
  <si>
    <t>обучающиеся за исключением обучающихся с ограниченными возможностями здоровья и детей-инвалидов       село</t>
  </si>
  <si>
    <t>обучающиеся за исключением обучающихся с ограниченными возможностями здоровья и детей-инвалидов    от 1 года до 3 лет   город</t>
  </si>
  <si>
    <t xml:space="preserve">обучающиеся с ограниченными возможностями здоровья          село </t>
  </si>
  <si>
    <t xml:space="preserve">обучающиеся за исключением обучающихся с ограниченными возможностями здоровья и детей-инвалидов    село   </t>
  </si>
  <si>
    <t xml:space="preserve">обучающиеся с ограниченными возможностями здоровья (проходящие обучение по состоянию здоровья на дому) село       </t>
  </si>
  <si>
    <t>обучающиеся с ограниченными возможностями здоровья    село</t>
  </si>
  <si>
    <t>обучающиеся с ограниченными возможностями здоровья , проходящие обучение на дому  село</t>
  </si>
  <si>
    <t>физические лица , федеральный государственный образовательный стандарт село</t>
  </si>
  <si>
    <t>обучающиеся с ограниченными возможностями здоровья           село</t>
  </si>
  <si>
    <t>обучающиеся с ограниченными возможностями здоровья, проходящие обучение на дому           село</t>
  </si>
  <si>
    <t>2022 год</t>
  </si>
  <si>
    <t>в каникулярное время с дневным пребыванием</t>
  </si>
  <si>
    <t>в каникулярное время с круглосуточным пребыванием</t>
  </si>
  <si>
    <t>художественная</t>
  </si>
  <si>
    <t>социально-педагогическая</t>
  </si>
  <si>
    <t>физкультурно-оздоровительная</t>
  </si>
  <si>
    <t>2021 год (очередной финансовый год)</t>
  </si>
  <si>
    <t>2022 год (1-й год плано-вого периода)</t>
  </si>
  <si>
    <t>23 год (2-й год плано-вого периода)</t>
  </si>
  <si>
    <t>2023 год</t>
  </si>
  <si>
    <t>техническая</t>
  </si>
  <si>
    <t>Нормативные затраты на оказание муниципальных услуг (выполнение работ, оказываемых учреждениями, подведомственными комитету образования Администрации Валдайского муниципального района,  на 2021 и на плановый период 2022 и 2023 годов</t>
  </si>
  <si>
    <t xml:space="preserve">туристко-краеведческая </t>
  </si>
  <si>
    <t>физические лица за исключением льготных категорий от 1 года до 3 лет  город</t>
  </si>
  <si>
    <t>физические лица за исключением льготных категорий от 1 года до 3 лет село</t>
  </si>
  <si>
    <t>обучающиеся с ограниченными возможностями здоровья от 3 лет года до 8 лет город</t>
  </si>
  <si>
    <t>физические лица за исключением льготных категорий от 1 года до 3 лет город</t>
  </si>
  <si>
    <t>дети-инвалиды от 3 лет до 8 лет</t>
  </si>
  <si>
    <t>обучающиеся за исключением обучающихся с ограниченными возможностями здоровья и детей -инвалидов от 1 года до 3 лет</t>
  </si>
  <si>
    <t>обучающиеся за исключением обучающихся с ограниченными возможностями здоровья и детей -инвалидов от 1 года до 3 лет село</t>
  </si>
  <si>
    <t>обучающиеся с ограниченными возможностями здоровья от 3 лет года до 8 лет</t>
  </si>
  <si>
    <t>физические лица за исключением льготных категорий   от 1 года до 3 лет</t>
  </si>
  <si>
    <t>физические лица за исключением льготных категорий  от 1 года до 3 лет село</t>
  </si>
  <si>
    <t>физические лица за исключением льготных категорий   от 1 года до 3 лет село</t>
  </si>
  <si>
    <t>УТВЕРЖДЕНЫ                                                                                                                                      постановлением Администрации                                                                                    муниципального района                                                                                                                                   от 07.12.2012 № 1897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</si>
</sst>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top"/>
    </xf>
    <xf numFmtId="2" fontId="20" fillId="33" borderId="10" xfId="0" applyNumberFormat="1" applyFont="1" applyFill="1" applyBorder="1" applyAlignment="1">
      <alignment horizontal="center" vertical="top"/>
    </xf>
    <xf numFmtId="2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192" fontId="20" fillId="0" borderId="1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view="pageBreakPreview" zoomScale="60" zoomScalePageLayoutView="0" workbookViewId="0" topLeftCell="A41">
      <selection activeCell="H14" sqref="H14"/>
    </sheetView>
  </sheetViews>
  <sheetFormatPr defaultColWidth="9.140625" defaultRowHeight="12.75"/>
  <cols>
    <col min="1" max="1" width="28.00390625" style="0" customWidth="1"/>
    <col min="2" max="2" width="33.57421875" style="0" customWidth="1"/>
    <col min="4" max="4" width="8.7109375" style="0" customWidth="1"/>
    <col min="5" max="5" width="29.57421875" style="0" customWidth="1"/>
    <col min="6" max="6" width="11.57421875" style="0" customWidth="1"/>
    <col min="7" max="7" width="10.00390625" style="0" customWidth="1"/>
    <col min="8" max="8" width="9.7109375" style="0" customWidth="1"/>
    <col min="9" max="9" width="10.140625" style="0" customWidth="1"/>
    <col min="10" max="10" width="16.57421875" style="0" customWidth="1"/>
    <col min="11" max="11" width="16.28125" style="0" customWidth="1"/>
    <col min="12" max="12" width="17.140625" style="0" customWidth="1"/>
    <col min="13" max="13" width="18.8515625" style="0" customWidth="1"/>
  </cols>
  <sheetData>
    <row r="1" spans="8:13" ht="101.25" customHeight="1">
      <c r="H1" s="14" t="s">
        <v>121</v>
      </c>
      <c r="I1" s="15"/>
      <c r="J1" s="15"/>
      <c r="K1" s="15"/>
      <c r="L1" s="15"/>
      <c r="M1" s="15"/>
    </row>
    <row r="2" spans="1:13" ht="65.25" customHeight="1">
      <c r="A2" s="7" t="s">
        <v>108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7</v>
      </c>
    </row>
    <row r="5" spans="1:13" ht="61.5" customHeight="1">
      <c r="A5" s="1" t="s">
        <v>0</v>
      </c>
      <c r="B5" s="1" t="s">
        <v>4</v>
      </c>
      <c r="C5" s="1" t="s">
        <v>1</v>
      </c>
      <c r="D5" s="1"/>
      <c r="E5" s="1"/>
      <c r="F5" s="1" t="s">
        <v>2</v>
      </c>
      <c r="G5" s="1" t="s">
        <v>3</v>
      </c>
      <c r="H5" s="1"/>
      <c r="I5" s="1"/>
      <c r="J5" s="1" t="s">
        <v>5</v>
      </c>
      <c r="K5" s="1" t="s">
        <v>6</v>
      </c>
      <c r="L5" s="1"/>
      <c r="M5" s="1"/>
    </row>
    <row r="6" spans="1:13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5.5" customHeight="1" hidden="1" thickBot="1">
      <c r="A7" s="1"/>
      <c r="B7" s="1"/>
      <c r="C7" s="1"/>
      <c r="D7" s="1"/>
      <c r="E7" s="1"/>
      <c r="F7" s="1"/>
      <c r="G7" s="2"/>
      <c r="H7" s="2"/>
      <c r="I7" s="2"/>
      <c r="J7" s="1"/>
      <c r="K7" s="8"/>
      <c r="L7" s="8"/>
      <c r="M7" s="8"/>
    </row>
    <row r="8" spans="1:13" ht="113.25" customHeight="1">
      <c r="A8" s="1"/>
      <c r="B8" s="1"/>
      <c r="C8" s="1"/>
      <c r="D8" s="1"/>
      <c r="E8" s="1"/>
      <c r="F8" s="1"/>
      <c r="G8" s="2" t="s">
        <v>103</v>
      </c>
      <c r="H8" s="2" t="s">
        <v>104</v>
      </c>
      <c r="I8" s="2" t="s">
        <v>105</v>
      </c>
      <c r="J8" s="1"/>
      <c r="K8" s="4" t="s">
        <v>74</v>
      </c>
      <c r="L8" s="4" t="s">
        <v>97</v>
      </c>
      <c r="M8" s="4" t="s">
        <v>106</v>
      </c>
    </row>
    <row r="9" spans="1:13" ht="0.75" customHeight="1" hidden="1">
      <c r="A9" s="8"/>
      <c r="B9" s="8"/>
      <c r="C9" s="1"/>
      <c r="D9" s="1"/>
      <c r="E9" s="1"/>
      <c r="F9" s="2"/>
      <c r="G9" s="2"/>
      <c r="H9" s="2"/>
      <c r="I9" s="2"/>
      <c r="J9" s="8"/>
      <c r="K9" s="8"/>
      <c r="L9" s="8"/>
      <c r="M9" s="8"/>
    </row>
    <row r="10" spans="1:13" ht="15.75">
      <c r="A10" s="8">
        <v>1</v>
      </c>
      <c r="B10" s="8">
        <v>2</v>
      </c>
      <c r="C10" s="1">
        <v>3</v>
      </c>
      <c r="D10" s="1"/>
      <c r="E10" s="1"/>
      <c r="F10" s="2">
        <v>4</v>
      </c>
      <c r="G10" s="2">
        <v>5</v>
      </c>
      <c r="H10" s="2">
        <v>6</v>
      </c>
      <c r="I10" s="2">
        <v>7</v>
      </c>
      <c r="J10" s="8">
        <v>8</v>
      </c>
      <c r="K10" s="8">
        <v>9</v>
      </c>
      <c r="L10" s="8">
        <v>10</v>
      </c>
      <c r="M10" s="8">
        <v>11</v>
      </c>
    </row>
    <row r="11" spans="1:13" ht="15.75" hidden="1">
      <c r="A11" s="16"/>
      <c r="B11" s="17"/>
      <c r="C11" s="18"/>
      <c r="D11" s="18"/>
      <c r="E11" s="18"/>
      <c r="F11" s="17"/>
      <c r="G11" s="18"/>
      <c r="H11" s="18"/>
      <c r="I11" s="18"/>
      <c r="J11" s="18"/>
      <c r="K11" s="9"/>
      <c r="L11" s="9"/>
      <c r="M11" s="9"/>
    </row>
    <row r="12" spans="1:13" ht="30.75" customHeight="1">
      <c r="A12" s="5" t="s">
        <v>16</v>
      </c>
      <c r="B12" s="11"/>
      <c r="C12" s="11"/>
      <c r="D12" s="11"/>
      <c r="E12" s="11"/>
      <c r="F12" s="11"/>
      <c r="G12" s="11"/>
      <c r="H12" s="11"/>
      <c r="I12" s="11"/>
      <c r="J12" s="11"/>
      <c r="K12" s="10">
        <f>K13+K23+K31+K35</f>
        <v>45738246.3227</v>
      </c>
      <c r="L12" s="10">
        <f>L13+L23+L31+L35</f>
        <v>45738246.3227</v>
      </c>
      <c r="M12" s="10">
        <f>M13+M23+M31+M35</f>
        <v>45738246.3227</v>
      </c>
    </row>
    <row r="13" spans="1:13" ht="26.25" customHeight="1">
      <c r="A13" s="5"/>
      <c r="B13" s="6" t="s">
        <v>17</v>
      </c>
      <c r="C13" s="11"/>
      <c r="D13" s="11"/>
      <c r="E13" s="11"/>
      <c r="F13" s="11"/>
      <c r="G13" s="11"/>
      <c r="H13" s="11"/>
      <c r="I13" s="11"/>
      <c r="J13" s="11"/>
      <c r="K13" s="10">
        <f>K14+K16+K22+K15+K17+K18</f>
        <v>13006234.474100001</v>
      </c>
      <c r="L13" s="10">
        <f>L14+L16+L22+L15+L17+L18</f>
        <v>13006234.474100001</v>
      </c>
      <c r="M13" s="10">
        <f>M14+M16+M22+M15+M17+M18</f>
        <v>13006234.474100001</v>
      </c>
    </row>
    <row r="14" spans="1:13" ht="45" customHeight="1">
      <c r="A14" s="5"/>
      <c r="B14" s="6"/>
      <c r="C14" s="6" t="s">
        <v>48</v>
      </c>
      <c r="D14" s="6"/>
      <c r="E14" s="6"/>
      <c r="F14" s="4" t="s">
        <v>11</v>
      </c>
      <c r="G14" s="12">
        <v>15</v>
      </c>
      <c r="H14" s="12">
        <v>15</v>
      </c>
      <c r="I14" s="12">
        <v>15</v>
      </c>
      <c r="J14" s="12">
        <v>49668.22</v>
      </c>
      <c r="K14" s="10">
        <f>G14*J14</f>
        <v>745023.3</v>
      </c>
      <c r="L14" s="10">
        <f>H14*J14</f>
        <v>745023.3</v>
      </c>
      <c r="M14" s="10">
        <f>I14*J14</f>
        <v>745023.3</v>
      </c>
    </row>
    <row r="15" spans="1:13" ht="42" customHeight="1">
      <c r="A15" s="5"/>
      <c r="B15" s="6"/>
      <c r="C15" s="6" t="s">
        <v>49</v>
      </c>
      <c r="D15" s="6"/>
      <c r="E15" s="6"/>
      <c r="F15" s="4" t="s">
        <v>11</v>
      </c>
      <c r="G15" s="12">
        <v>5.33</v>
      </c>
      <c r="H15" s="12">
        <v>5.33</v>
      </c>
      <c r="I15" s="12">
        <v>5.33</v>
      </c>
      <c r="J15" s="12">
        <v>53009.09</v>
      </c>
      <c r="K15" s="10">
        <f>G15*J15</f>
        <v>282538.4497</v>
      </c>
      <c r="L15" s="10">
        <f>H15*J15</f>
        <v>282538.4497</v>
      </c>
      <c r="M15" s="10">
        <f>I15*J15</f>
        <v>282538.4497</v>
      </c>
    </row>
    <row r="16" spans="1:13" ht="51.75" customHeight="1">
      <c r="A16" s="5"/>
      <c r="B16" s="6"/>
      <c r="C16" s="6" t="s">
        <v>47</v>
      </c>
      <c r="D16" s="6"/>
      <c r="E16" s="6"/>
      <c r="F16" s="4" t="s">
        <v>11</v>
      </c>
      <c r="G16" s="12">
        <v>221.67</v>
      </c>
      <c r="H16" s="12">
        <v>221.67</v>
      </c>
      <c r="I16" s="12">
        <v>221.67</v>
      </c>
      <c r="J16" s="12">
        <v>41824.57</v>
      </c>
      <c r="K16" s="10">
        <f>G16*J16</f>
        <v>9271252.4319</v>
      </c>
      <c r="L16" s="10">
        <f>H16*J16</f>
        <v>9271252.4319</v>
      </c>
      <c r="M16" s="10">
        <f>I16*J16</f>
        <v>9271252.4319</v>
      </c>
    </row>
    <row r="17" spans="1:13" ht="51" customHeight="1">
      <c r="A17" s="5"/>
      <c r="B17" s="6"/>
      <c r="C17" s="6" t="s">
        <v>72</v>
      </c>
      <c r="D17" s="6"/>
      <c r="E17" s="6"/>
      <c r="F17" s="4" t="s">
        <v>11</v>
      </c>
      <c r="G17" s="12">
        <v>38.67</v>
      </c>
      <c r="H17" s="12">
        <v>38.67</v>
      </c>
      <c r="I17" s="12">
        <v>38.67</v>
      </c>
      <c r="J17" s="12">
        <v>66288.75</v>
      </c>
      <c r="K17" s="10">
        <f>G17*J17</f>
        <v>2563385.9625</v>
      </c>
      <c r="L17" s="10">
        <f>H17*J17</f>
        <v>2563385.9625</v>
      </c>
      <c r="M17" s="10">
        <f>I17*J17</f>
        <v>2563385.9625</v>
      </c>
    </row>
    <row r="18" spans="1:13" ht="51.75" customHeight="1">
      <c r="A18" s="5"/>
      <c r="B18" s="6"/>
      <c r="C18" s="6" t="s">
        <v>68</v>
      </c>
      <c r="D18" s="6"/>
      <c r="E18" s="6"/>
      <c r="F18" s="4" t="s">
        <v>11</v>
      </c>
      <c r="G18" s="12">
        <v>1</v>
      </c>
      <c r="H18" s="12">
        <v>1</v>
      </c>
      <c r="I18" s="12">
        <v>1</v>
      </c>
      <c r="J18" s="12">
        <v>144034.33</v>
      </c>
      <c r="K18" s="10">
        <f>G18*J18</f>
        <v>144034.33</v>
      </c>
      <c r="L18" s="10">
        <f>H18*J18</f>
        <v>144034.33</v>
      </c>
      <c r="M18" s="10">
        <f>I18*J18</f>
        <v>144034.33</v>
      </c>
    </row>
    <row r="19" spans="1:13" ht="51" customHeight="1" hidden="1">
      <c r="A19" s="5"/>
      <c r="B19" s="6"/>
      <c r="C19" s="6" t="s">
        <v>70</v>
      </c>
      <c r="D19" s="6"/>
      <c r="E19" s="6"/>
      <c r="F19" s="4" t="s">
        <v>11</v>
      </c>
      <c r="G19" s="12">
        <v>0.7</v>
      </c>
      <c r="H19" s="12">
        <v>0.7</v>
      </c>
      <c r="I19" s="12">
        <v>0.7</v>
      </c>
      <c r="J19" s="12"/>
      <c r="K19" s="10"/>
      <c r="L19" s="10"/>
      <c r="M19" s="10"/>
    </row>
    <row r="20" spans="1:13" ht="36.75" customHeight="1" hidden="1">
      <c r="A20" s="5"/>
      <c r="B20" s="6"/>
      <c r="C20" s="6" t="s">
        <v>69</v>
      </c>
      <c r="D20" s="6"/>
      <c r="E20" s="6"/>
      <c r="F20" s="4" t="s">
        <v>11</v>
      </c>
      <c r="G20" s="12">
        <v>2</v>
      </c>
      <c r="H20" s="12">
        <v>2</v>
      </c>
      <c r="I20" s="12">
        <v>2</v>
      </c>
      <c r="J20" s="12"/>
      <c r="K20" s="10"/>
      <c r="L20" s="10"/>
      <c r="M20" s="10"/>
    </row>
    <row r="21" spans="1:13" ht="36.75" customHeight="1" hidden="1">
      <c r="A21" s="5"/>
      <c r="B21" s="6"/>
      <c r="C21" s="6" t="s">
        <v>71</v>
      </c>
      <c r="D21" s="6"/>
      <c r="E21" s="6"/>
      <c r="F21" s="4" t="s">
        <v>11</v>
      </c>
      <c r="G21" s="12">
        <v>0.7</v>
      </c>
      <c r="H21" s="12">
        <v>0.7</v>
      </c>
      <c r="I21" s="12">
        <v>0.7</v>
      </c>
      <c r="J21" s="12"/>
      <c r="K21" s="10"/>
      <c r="L21" s="10"/>
      <c r="M21" s="10"/>
    </row>
    <row r="22" spans="1:13" ht="34.5" customHeight="1" hidden="1">
      <c r="A22" s="5"/>
      <c r="B22" s="6"/>
      <c r="C22" s="6" t="s">
        <v>20</v>
      </c>
      <c r="D22" s="6"/>
      <c r="E22" s="6"/>
      <c r="F22" s="4" t="s">
        <v>22</v>
      </c>
      <c r="G22" s="12">
        <v>0</v>
      </c>
      <c r="H22" s="12">
        <v>0</v>
      </c>
      <c r="I22" s="12">
        <v>0</v>
      </c>
      <c r="J22" s="12">
        <v>144034.33</v>
      </c>
      <c r="K22" s="10">
        <f>G22*J22</f>
        <v>0</v>
      </c>
      <c r="L22" s="10">
        <f>H22*J22</f>
        <v>0</v>
      </c>
      <c r="M22" s="10">
        <f>I22*J22</f>
        <v>0</v>
      </c>
    </row>
    <row r="23" spans="1:13" ht="23.25" customHeight="1">
      <c r="A23" s="5"/>
      <c r="B23" s="6" t="s">
        <v>21</v>
      </c>
      <c r="C23" s="11"/>
      <c r="D23" s="11"/>
      <c r="E23" s="11"/>
      <c r="F23" s="11"/>
      <c r="G23" s="11"/>
      <c r="H23" s="11"/>
      <c r="I23" s="11"/>
      <c r="J23" s="11"/>
      <c r="K23" s="10">
        <f>K24+K25+K26+K27+K28+K29+K30</f>
        <v>20329208.3844</v>
      </c>
      <c r="L23" s="10">
        <f>L24+L25+L26+L27+L28+L29+L30</f>
        <v>20329208.3844</v>
      </c>
      <c r="M23" s="10">
        <f>M24+M25+M26+M27+M28+M29+M30</f>
        <v>20329208.3844</v>
      </c>
    </row>
    <row r="24" spans="1:13" ht="41.25" customHeight="1">
      <c r="A24" s="5"/>
      <c r="B24" s="6"/>
      <c r="C24" s="6" t="s">
        <v>48</v>
      </c>
      <c r="D24" s="6"/>
      <c r="E24" s="6"/>
      <c r="F24" s="4" t="s">
        <v>11</v>
      </c>
      <c r="G24" s="12">
        <v>27</v>
      </c>
      <c r="H24" s="12">
        <v>27</v>
      </c>
      <c r="I24" s="12">
        <v>27</v>
      </c>
      <c r="J24" s="10">
        <v>40289.87</v>
      </c>
      <c r="K24" s="10">
        <f>G24*J24</f>
        <v>1087826.49</v>
      </c>
      <c r="L24" s="10">
        <f>H24*J24</f>
        <v>1087826.49</v>
      </c>
      <c r="M24" s="10">
        <f>I24*J24</f>
        <v>1087826.49</v>
      </c>
    </row>
    <row r="25" spans="1:13" ht="45.75" customHeight="1">
      <c r="A25" s="5"/>
      <c r="B25" s="6"/>
      <c r="C25" s="6" t="s">
        <v>52</v>
      </c>
      <c r="D25" s="6"/>
      <c r="E25" s="6"/>
      <c r="F25" s="4" t="s">
        <v>11</v>
      </c>
      <c r="G25" s="12">
        <v>5</v>
      </c>
      <c r="H25" s="12">
        <v>5</v>
      </c>
      <c r="I25" s="12">
        <v>5</v>
      </c>
      <c r="J25" s="10">
        <v>53819.98</v>
      </c>
      <c r="K25" s="10">
        <f aca="true" t="shared" si="0" ref="K25:K30">G25*J25</f>
        <v>269099.9</v>
      </c>
      <c r="L25" s="10">
        <f aca="true" t="shared" si="1" ref="L25:L30">H25*J25</f>
        <v>269099.9</v>
      </c>
      <c r="M25" s="10">
        <f aca="true" t="shared" si="2" ref="M25:M30">I25*J25</f>
        <v>269099.9</v>
      </c>
    </row>
    <row r="26" spans="1:13" ht="53.25" customHeight="1">
      <c r="A26" s="5"/>
      <c r="B26" s="6"/>
      <c r="C26" s="6" t="s">
        <v>50</v>
      </c>
      <c r="D26" s="6"/>
      <c r="E26" s="6"/>
      <c r="F26" s="4" t="s">
        <v>11</v>
      </c>
      <c r="G26" s="12">
        <v>280.66</v>
      </c>
      <c r="H26" s="12">
        <v>280.66</v>
      </c>
      <c r="I26" s="12">
        <v>280.66</v>
      </c>
      <c r="J26" s="10">
        <v>52550.34</v>
      </c>
      <c r="K26" s="10">
        <f t="shared" si="0"/>
        <v>14748778.4244</v>
      </c>
      <c r="L26" s="10">
        <f t="shared" si="1"/>
        <v>14748778.4244</v>
      </c>
      <c r="M26" s="10">
        <f t="shared" si="2"/>
        <v>14748778.4244</v>
      </c>
    </row>
    <row r="27" spans="1:13" ht="54.75" customHeight="1">
      <c r="A27" s="5"/>
      <c r="B27" s="6"/>
      <c r="C27" s="6" t="s">
        <v>51</v>
      </c>
      <c r="D27" s="6"/>
      <c r="E27" s="6"/>
      <c r="F27" s="4" t="s">
        <v>11</v>
      </c>
      <c r="G27" s="12">
        <v>46</v>
      </c>
      <c r="H27" s="12">
        <v>46</v>
      </c>
      <c r="I27" s="12">
        <v>46</v>
      </c>
      <c r="J27" s="12">
        <v>77404.93</v>
      </c>
      <c r="K27" s="10">
        <f t="shared" si="0"/>
        <v>3560626.78</v>
      </c>
      <c r="L27" s="10">
        <f t="shared" si="1"/>
        <v>3560626.78</v>
      </c>
      <c r="M27" s="10">
        <f t="shared" si="2"/>
        <v>3560626.78</v>
      </c>
    </row>
    <row r="28" spans="1:13" ht="35.25" customHeight="1" hidden="1">
      <c r="A28" s="5"/>
      <c r="B28" s="6"/>
      <c r="C28" s="6" t="s">
        <v>20</v>
      </c>
      <c r="D28" s="6"/>
      <c r="E28" s="6"/>
      <c r="F28" s="4" t="s">
        <v>22</v>
      </c>
      <c r="G28" s="12">
        <v>2</v>
      </c>
      <c r="H28" s="12">
        <v>2</v>
      </c>
      <c r="I28" s="12">
        <v>2</v>
      </c>
      <c r="J28" s="13"/>
      <c r="K28" s="10">
        <f t="shared" si="0"/>
        <v>0</v>
      </c>
      <c r="L28" s="10">
        <f t="shared" si="1"/>
        <v>0</v>
      </c>
      <c r="M28" s="10">
        <f t="shared" si="2"/>
        <v>0</v>
      </c>
    </row>
    <row r="29" spans="1:13" ht="119.25" customHeight="1">
      <c r="A29" s="5"/>
      <c r="B29" s="6"/>
      <c r="C29" s="6" t="s">
        <v>78</v>
      </c>
      <c r="D29" s="6"/>
      <c r="E29" s="6"/>
      <c r="F29" s="4" t="s">
        <v>22</v>
      </c>
      <c r="G29" s="12">
        <v>1</v>
      </c>
      <c r="H29" s="12">
        <v>1</v>
      </c>
      <c r="I29" s="12">
        <v>1</v>
      </c>
      <c r="J29" s="10">
        <v>236712.79</v>
      </c>
      <c r="K29" s="10">
        <f t="shared" si="0"/>
        <v>236712.79</v>
      </c>
      <c r="L29" s="10">
        <f t="shared" si="1"/>
        <v>236712.79</v>
      </c>
      <c r="M29" s="10">
        <f t="shared" si="2"/>
        <v>236712.79</v>
      </c>
    </row>
    <row r="30" spans="1:13" ht="122.25" customHeight="1">
      <c r="A30" s="5"/>
      <c r="B30" s="6"/>
      <c r="C30" s="6" t="s">
        <v>23</v>
      </c>
      <c r="D30" s="6"/>
      <c r="E30" s="6"/>
      <c r="F30" s="4" t="s">
        <v>22</v>
      </c>
      <c r="G30" s="12">
        <v>2</v>
      </c>
      <c r="H30" s="12">
        <v>2</v>
      </c>
      <c r="I30" s="12">
        <v>2</v>
      </c>
      <c r="J30" s="10">
        <v>213082</v>
      </c>
      <c r="K30" s="10">
        <f t="shared" si="0"/>
        <v>426164</v>
      </c>
      <c r="L30" s="10">
        <f t="shared" si="1"/>
        <v>426164</v>
      </c>
      <c r="M30" s="10">
        <f t="shared" si="2"/>
        <v>426164</v>
      </c>
    </row>
    <row r="31" spans="1:13" ht="24" customHeight="1">
      <c r="A31" s="5"/>
      <c r="B31" s="6" t="s">
        <v>24</v>
      </c>
      <c r="C31" s="11"/>
      <c r="D31" s="11"/>
      <c r="E31" s="11"/>
      <c r="F31" s="11"/>
      <c r="G31" s="11"/>
      <c r="H31" s="11"/>
      <c r="I31" s="11"/>
      <c r="J31" s="11"/>
      <c r="K31" s="10">
        <f>K32+K33</f>
        <v>2185101.3279000004</v>
      </c>
      <c r="L31" s="10">
        <f>L32+L33</f>
        <v>2185101.3279000004</v>
      </c>
      <c r="M31" s="10">
        <f>M32+M33</f>
        <v>2185101.3279000004</v>
      </c>
    </row>
    <row r="32" spans="1:13" ht="46.5" customHeight="1">
      <c r="A32" s="5"/>
      <c r="B32" s="6"/>
      <c r="C32" s="6" t="s">
        <v>65</v>
      </c>
      <c r="D32" s="6"/>
      <c r="E32" s="6"/>
      <c r="F32" s="4" t="s">
        <v>25</v>
      </c>
      <c r="G32" s="12">
        <v>38.67</v>
      </c>
      <c r="H32" s="12">
        <v>38.67</v>
      </c>
      <c r="I32" s="12">
        <v>38.67</v>
      </c>
      <c r="J32" s="12">
        <v>56506.37</v>
      </c>
      <c r="K32" s="10">
        <f>G32*J32</f>
        <v>2185101.3279000004</v>
      </c>
      <c r="L32" s="10">
        <f>H32*J32</f>
        <v>2185101.3279000004</v>
      </c>
      <c r="M32" s="10">
        <f>I32*J32</f>
        <v>2185101.3279000004</v>
      </c>
    </row>
    <row r="33" spans="1:13" ht="42" customHeight="1" hidden="1">
      <c r="A33" s="5"/>
      <c r="B33" s="6"/>
      <c r="C33" s="6"/>
      <c r="D33" s="6"/>
      <c r="E33" s="6"/>
      <c r="F33" s="4"/>
      <c r="G33" s="12"/>
      <c r="H33" s="12"/>
      <c r="I33" s="12"/>
      <c r="J33" s="12"/>
      <c r="K33" s="10">
        <f>G33*J33</f>
        <v>0</v>
      </c>
      <c r="L33" s="10">
        <f>H33*J33</f>
        <v>0</v>
      </c>
      <c r="M33" s="10">
        <f>I33*J33</f>
        <v>0</v>
      </c>
    </row>
    <row r="34" spans="1:13" ht="27" customHeight="1" hidden="1">
      <c r="A34" s="5"/>
      <c r="B34" s="6"/>
      <c r="C34" s="11"/>
      <c r="D34" s="11"/>
      <c r="E34" s="11"/>
      <c r="F34" s="4"/>
      <c r="G34" s="12"/>
      <c r="H34" s="12"/>
      <c r="I34" s="12"/>
      <c r="J34" s="12"/>
      <c r="K34" s="10">
        <f>G34*J34</f>
        <v>0</v>
      </c>
      <c r="L34" s="10">
        <f>H34*J34</f>
        <v>0</v>
      </c>
      <c r="M34" s="10">
        <f>I34*J34</f>
        <v>0</v>
      </c>
    </row>
    <row r="35" spans="1:13" ht="27" customHeight="1">
      <c r="A35" s="5" t="s">
        <v>75</v>
      </c>
      <c r="B35" s="11"/>
      <c r="C35" s="11"/>
      <c r="D35" s="11"/>
      <c r="E35" s="11"/>
      <c r="F35" s="11"/>
      <c r="G35" s="11"/>
      <c r="H35" s="11"/>
      <c r="I35" s="11"/>
      <c r="J35" s="11"/>
      <c r="K35" s="10">
        <f>K36+K43</f>
        <v>10217702.1363</v>
      </c>
      <c r="L35" s="10">
        <f>L36+L43</f>
        <v>10217702.1363</v>
      </c>
      <c r="M35" s="10">
        <f>M36+M43</f>
        <v>10217702.1363</v>
      </c>
    </row>
    <row r="36" spans="1:13" ht="27" customHeight="1">
      <c r="A36" s="5"/>
      <c r="B36" s="6" t="s">
        <v>8</v>
      </c>
      <c r="C36" s="11"/>
      <c r="D36" s="11"/>
      <c r="E36" s="11"/>
      <c r="F36" s="11"/>
      <c r="G36" s="11"/>
      <c r="H36" s="11"/>
      <c r="I36" s="11"/>
      <c r="J36" s="11"/>
      <c r="K36" s="10">
        <f>K37+K39+K42+K40+K38</f>
        <v>8467192.7226</v>
      </c>
      <c r="L36" s="10">
        <f>L37+L39+L42+L40+L38</f>
        <v>8467192.7226</v>
      </c>
      <c r="M36" s="10">
        <f>M37+M39+M42+M40+M38</f>
        <v>8467192.7226</v>
      </c>
    </row>
    <row r="37" spans="1:13" ht="54" customHeight="1">
      <c r="A37" s="5"/>
      <c r="B37" s="6"/>
      <c r="C37" s="6" t="s">
        <v>79</v>
      </c>
      <c r="D37" s="6"/>
      <c r="E37" s="6"/>
      <c r="F37" s="12" t="s">
        <v>11</v>
      </c>
      <c r="G37" s="12">
        <v>5.67</v>
      </c>
      <c r="H37" s="12">
        <v>5.67</v>
      </c>
      <c r="I37" s="12">
        <v>5.67</v>
      </c>
      <c r="J37" s="12">
        <v>58052.56</v>
      </c>
      <c r="K37" s="10">
        <f aca="true" t="shared" si="3" ref="K37:K42">G37*J37</f>
        <v>329158.01519999997</v>
      </c>
      <c r="L37" s="10">
        <f aca="true" t="shared" si="4" ref="L37:L42">H37*J37</f>
        <v>329158.01519999997</v>
      </c>
      <c r="M37" s="10">
        <f>I37*J37</f>
        <v>329158.01519999997</v>
      </c>
    </row>
    <row r="38" spans="1:13" ht="54" customHeight="1">
      <c r="A38" s="5"/>
      <c r="B38" s="6"/>
      <c r="C38" s="6" t="s">
        <v>80</v>
      </c>
      <c r="D38" s="6"/>
      <c r="E38" s="6"/>
      <c r="F38" s="12" t="s">
        <v>11</v>
      </c>
      <c r="G38" s="12">
        <v>14.67</v>
      </c>
      <c r="H38" s="12">
        <v>14.67</v>
      </c>
      <c r="I38" s="12">
        <v>14.67</v>
      </c>
      <c r="J38" s="12">
        <v>80843.82</v>
      </c>
      <c r="K38" s="10">
        <f t="shared" si="3"/>
        <v>1185978.8394000002</v>
      </c>
      <c r="L38" s="10">
        <f t="shared" si="4"/>
        <v>1185978.8394000002</v>
      </c>
      <c r="M38" s="10">
        <f>I38*J38</f>
        <v>1185978.8394000002</v>
      </c>
    </row>
    <row r="39" spans="1:13" ht="29.25" customHeight="1">
      <c r="A39" s="5"/>
      <c r="B39" s="6"/>
      <c r="C39" s="11" t="s">
        <v>81</v>
      </c>
      <c r="D39" s="11"/>
      <c r="E39" s="11"/>
      <c r="F39" s="12" t="s">
        <v>11</v>
      </c>
      <c r="G39" s="12">
        <v>69.33</v>
      </c>
      <c r="H39" s="12">
        <v>69.33</v>
      </c>
      <c r="I39" s="12">
        <v>69.33</v>
      </c>
      <c r="J39" s="12">
        <v>52215.6</v>
      </c>
      <c r="K39" s="10">
        <f t="shared" si="3"/>
        <v>3620107.548</v>
      </c>
      <c r="L39" s="10">
        <f t="shared" si="4"/>
        <v>3620107.548</v>
      </c>
      <c r="M39" s="10">
        <f>I39*J39</f>
        <v>3620107.548</v>
      </c>
    </row>
    <row r="40" spans="1:13" ht="39.75" customHeight="1">
      <c r="A40" s="5"/>
      <c r="B40" s="4"/>
      <c r="C40" s="11" t="s">
        <v>82</v>
      </c>
      <c r="D40" s="11"/>
      <c r="E40" s="11"/>
      <c r="F40" s="12" t="s">
        <v>11</v>
      </c>
      <c r="G40" s="12">
        <v>48</v>
      </c>
      <c r="H40" s="12">
        <v>48</v>
      </c>
      <c r="I40" s="12">
        <v>48</v>
      </c>
      <c r="J40" s="12">
        <v>69415.59</v>
      </c>
      <c r="K40" s="10">
        <f t="shared" si="3"/>
        <v>3331948.32</v>
      </c>
      <c r="L40" s="10">
        <f t="shared" si="4"/>
        <v>3331948.32</v>
      </c>
      <c r="M40" s="10">
        <f>I40*J40</f>
        <v>3331948.32</v>
      </c>
    </row>
    <row r="41" spans="1:13" ht="36.75" customHeight="1">
      <c r="A41" s="5"/>
      <c r="B41" s="4"/>
      <c r="C41" s="6" t="s">
        <v>83</v>
      </c>
      <c r="D41" s="6"/>
      <c r="E41" s="6"/>
      <c r="F41" s="12" t="s">
        <v>11</v>
      </c>
      <c r="G41" s="12">
        <v>0.67</v>
      </c>
      <c r="H41" s="12">
        <v>0.67</v>
      </c>
      <c r="I41" s="12">
        <v>0.67</v>
      </c>
      <c r="J41" s="12">
        <v>27928.19</v>
      </c>
      <c r="K41" s="10">
        <f t="shared" si="3"/>
        <v>18711.8873</v>
      </c>
      <c r="L41" s="10">
        <f t="shared" si="4"/>
        <v>18711.8873</v>
      </c>
      <c r="M41" s="10">
        <f>I41*L41</f>
        <v>12536.964491</v>
      </c>
    </row>
    <row r="42" spans="1:13" ht="39" customHeight="1" hidden="1">
      <c r="A42" s="5"/>
      <c r="B42" s="4"/>
      <c r="C42" s="6" t="s">
        <v>15</v>
      </c>
      <c r="D42" s="6"/>
      <c r="E42" s="6"/>
      <c r="F42" s="12" t="s">
        <v>11</v>
      </c>
      <c r="G42" s="12">
        <v>0</v>
      </c>
      <c r="H42" s="12">
        <v>0</v>
      </c>
      <c r="I42" s="12">
        <v>0</v>
      </c>
      <c r="J42" s="12">
        <v>119308.36</v>
      </c>
      <c r="K42" s="10">
        <f t="shared" si="3"/>
        <v>0</v>
      </c>
      <c r="L42" s="10">
        <f t="shared" si="4"/>
        <v>0</v>
      </c>
      <c r="M42" s="10">
        <f>I42*J42</f>
        <v>0</v>
      </c>
    </row>
    <row r="43" spans="1:13" ht="27" customHeight="1">
      <c r="A43" s="5"/>
      <c r="B43" s="6" t="s">
        <v>10</v>
      </c>
      <c r="C43" s="11"/>
      <c r="D43" s="11"/>
      <c r="E43" s="11"/>
      <c r="F43" s="11"/>
      <c r="G43" s="11"/>
      <c r="H43" s="11"/>
      <c r="I43" s="11"/>
      <c r="J43" s="11"/>
      <c r="K43" s="10">
        <f>K44+K45+K46+K47+K48+K49</f>
        <v>1750509.4137</v>
      </c>
      <c r="L43" s="10">
        <f>L44+L45+L46+L47+L48+L49</f>
        <v>1750509.4137</v>
      </c>
      <c r="M43" s="10">
        <f>M44+M45+M46+M47+M48+M49</f>
        <v>1750509.4137</v>
      </c>
    </row>
    <row r="44" spans="1:13" ht="50.25" customHeight="1">
      <c r="A44" s="5"/>
      <c r="B44" s="6"/>
      <c r="C44" s="6" t="s">
        <v>110</v>
      </c>
      <c r="D44" s="6"/>
      <c r="E44" s="6"/>
      <c r="F44" s="4" t="s">
        <v>12</v>
      </c>
      <c r="G44" s="12">
        <v>5.67</v>
      </c>
      <c r="H44" s="12">
        <v>5.67</v>
      </c>
      <c r="I44" s="12">
        <v>5.67</v>
      </c>
      <c r="J44" s="12">
        <v>11908.72</v>
      </c>
      <c r="K44" s="10">
        <f aca="true" t="shared" si="5" ref="K44:K49">G44*J44</f>
        <v>67522.4424</v>
      </c>
      <c r="L44" s="10">
        <f aca="true" t="shared" si="6" ref="L44:L49">H44*J44</f>
        <v>67522.4424</v>
      </c>
      <c r="M44" s="10">
        <f aca="true" t="shared" si="7" ref="M44:M49">I44*J44</f>
        <v>67522.4424</v>
      </c>
    </row>
    <row r="45" spans="1:13" ht="57.75" customHeight="1">
      <c r="A45" s="5"/>
      <c r="B45" s="6"/>
      <c r="C45" s="6" t="s">
        <v>111</v>
      </c>
      <c r="D45" s="6"/>
      <c r="E45" s="6"/>
      <c r="F45" s="4" t="s">
        <v>12</v>
      </c>
      <c r="G45" s="12">
        <v>14.67</v>
      </c>
      <c r="H45" s="12">
        <v>14.67</v>
      </c>
      <c r="I45" s="12">
        <v>14.67</v>
      </c>
      <c r="J45" s="12">
        <v>16142.86</v>
      </c>
      <c r="K45" s="10">
        <f t="shared" si="5"/>
        <v>236815.7562</v>
      </c>
      <c r="L45" s="10">
        <f t="shared" si="6"/>
        <v>236815.7562</v>
      </c>
      <c r="M45" s="10">
        <f t="shared" si="7"/>
        <v>236815.7562</v>
      </c>
    </row>
    <row r="46" spans="1:13" ht="57" customHeight="1">
      <c r="A46" s="5"/>
      <c r="B46" s="6"/>
      <c r="C46" s="11" t="s">
        <v>9</v>
      </c>
      <c r="D46" s="11"/>
      <c r="E46" s="11"/>
      <c r="F46" s="4" t="s">
        <v>12</v>
      </c>
      <c r="G46" s="12">
        <v>69.33</v>
      </c>
      <c r="H46" s="12">
        <v>69.33</v>
      </c>
      <c r="I46" s="12">
        <v>69.33</v>
      </c>
      <c r="J46" s="12">
        <v>10331.47</v>
      </c>
      <c r="K46" s="10">
        <f t="shared" si="5"/>
        <v>716280.8150999999</v>
      </c>
      <c r="L46" s="10">
        <f t="shared" si="6"/>
        <v>716280.8150999999</v>
      </c>
      <c r="M46" s="10">
        <f t="shared" si="7"/>
        <v>716280.8150999999</v>
      </c>
    </row>
    <row r="47" spans="1:13" ht="54.75" customHeight="1">
      <c r="A47" s="5"/>
      <c r="B47" s="6"/>
      <c r="C47" s="11" t="s">
        <v>9</v>
      </c>
      <c r="D47" s="11"/>
      <c r="E47" s="11"/>
      <c r="F47" s="4" t="s">
        <v>12</v>
      </c>
      <c r="G47" s="12">
        <v>48</v>
      </c>
      <c r="H47" s="12">
        <v>48</v>
      </c>
      <c r="I47" s="12">
        <v>48</v>
      </c>
      <c r="J47" s="12">
        <v>15206.05</v>
      </c>
      <c r="K47" s="10">
        <f t="shared" si="5"/>
        <v>729890.3999999999</v>
      </c>
      <c r="L47" s="10">
        <f t="shared" si="6"/>
        <v>729890.3999999999</v>
      </c>
      <c r="M47" s="10">
        <f t="shared" si="7"/>
        <v>729890.3999999999</v>
      </c>
    </row>
    <row r="48" spans="1:13" ht="88.5" customHeight="1">
      <c r="A48" s="5"/>
      <c r="B48" s="6"/>
      <c r="C48" s="11" t="s">
        <v>55</v>
      </c>
      <c r="D48" s="11"/>
      <c r="E48" s="11"/>
      <c r="F48" s="4" t="s">
        <v>14</v>
      </c>
      <c r="G48" s="12">
        <v>0</v>
      </c>
      <c r="H48" s="12">
        <v>0</v>
      </c>
      <c r="I48" s="12">
        <v>0</v>
      </c>
      <c r="J48" s="12"/>
      <c r="K48" s="10">
        <f t="shared" si="5"/>
        <v>0</v>
      </c>
      <c r="L48" s="10">
        <f t="shared" si="6"/>
        <v>0</v>
      </c>
      <c r="M48" s="10">
        <f t="shared" si="7"/>
        <v>0</v>
      </c>
    </row>
    <row r="49" spans="1:13" ht="91.5" customHeight="1">
      <c r="A49" s="5"/>
      <c r="B49" s="6"/>
      <c r="C49" s="11" t="s">
        <v>44</v>
      </c>
      <c r="D49" s="11"/>
      <c r="E49" s="11"/>
      <c r="F49" s="4" t="s">
        <v>14</v>
      </c>
      <c r="G49" s="12">
        <v>0</v>
      </c>
      <c r="H49" s="12">
        <v>0</v>
      </c>
      <c r="I49" s="12">
        <v>0</v>
      </c>
      <c r="J49" s="12"/>
      <c r="K49" s="10">
        <f t="shared" si="5"/>
        <v>0</v>
      </c>
      <c r="L49" s="10">
        <f t="shared" si="6"/>
        <v>0</v>
      </c>
      <c r="M49" s="10">
        <f t="shared" si="7"/>
        <v>0</v>
      </c>
    </row>
    <row r="50" spans="1:13" ht="27" customHeight="1" hidden="1">
      <c r="A50" s="5"/>
      <c r="B50" s="6"/>
      <c r="C50" s="6"/>
      <c r="D50" s="6"/>
      <c r="E50" s="6"/>
      <c r="F50" s="4"/>
      <c r="G50" s="12"/>
      <c r="H50" s="12"/>
      <c r="I50" s="12"/>
      <c r="J50" s="12"/>
      <c r="K50" s="10"/>
      <c r="L50" s="10"/>
      <c r="M50" s="10"/>
    </row>
    <row r="51" spans="1:13" ht="27" customHeight="1">
      <c r="A51" s="19"/>
      <c r="B51" s="4"/>
      <c r="C51" s="12"/>
      <c r="D51" s="12"/>
      <c r="E51" s="12"/>
      <c r="F51" s="4"/>
      <c r="G51" s="12"/>
      <c r="H51" s="12"/>
      <c r="I51" s="12"/>
      <c r="J51" s="12"/>
      <c r="K51" s="10"/>
      <c r="L51" s="10"/>
      <c r="M51" s="10"/>
    </row>
    <row r="52" spans="1:13" ht="21.75" customHeight="1">
      <c r="A52" s="5" t="s">
        <v>27</v>
      </c>
      <c r="B52" s="11"/>
      <c r="C52" s="11"/>
      <c r="D52" s="11"/>
      <c r="E52" s="11"/>
      <c r="F52" s="11"/>
      <c r="G52" s="11"/>
      <c r="H52" s="11"/>
      <c r="I52" s="11"/>
      <c r="J52" s="11"/>
      <c r="K52" s="10">
        <f>K53+K61+K67+K71</f>
        <v>63749782.909099996</v>
      </c>
      <c r="L52" s="10">
        <f>L53+L61+L67+L71</f>
        <v>63749782.909099996</v>
      </c>
      <c r="M52" s="10">
        <f>M53+M61+M67+M71</f>
        <v>63749782.909099996</v>
      </c>
    </row>
    <row r="53" spans="1:13" ht="18.75" customHeight="1">
      <c r="A53" s="5"/>
      <c r="B53" s="6" t="s">
        <v>17</v>
      </c>
      <c r="C53" s="11"/>
      <c r="D53" s="11"/>
      <c r="E53" s="11"/>
      <c r="F53" s="11"/>
      <c r="G53" s="11"/>
      <c r="H53" s="11"/>
      <c r="I53" s="11"/>
      <c r="J53" s="11"/>
      <c r="K53" s="10">
        <f>K54+K55+K56+K57+K58+K59</f>
        <v>15413914.758499999</v>
      </c>
      <c r="L53" s="10">
        <f>L54+L55+L56+L57+L58+L59</f>
        <v>15413914.758499999</v>
      </c>
      <c r="M53" s="10">
        <f>M54+M55+M56+M57+M58+M59</f>
        <v>15413914.758499999</v>
      </c>
    </row>
    <row r="54" spans="1:13" ht="53.25" customHeight="1">
      <c r="A54" s="5"/>
      <c r="B54" s="6"/>
      <c r="C54" s="6" t="s">
        <v>84</v>
      </c>
      <c r="D54" s="6"/>
      <c r="E54" s="6"/>
      <c r="F54" s="4" t="s">
        <v>11</v>
      </c>
      <c r="G54" s="12">
        <v>26</v>
      </c>
      <c r="H54" s="12">
        <v>26</v>
      </c>
      <c r="I54" s="12">
        <v>26</v>
      </c>
      <c r="J54" s="12">
        <v>62334.75</v>
      </c>
      <c r="K54" s="10">
        <f aca="true" t="shared" si="8" ref="K54:K60">G54*J54</f>
        <v>1620703.5</v>
      </c>
      <c r="L54" s="10">
        <f aca="true" t="shared" si="9" ref="L54:L60">H54*J54</f>
        <v>1620703.5</v>
      </c>
      <c r="M54" s="10">
        <f aca="true" t="shared" si="10" ref="M54:M60">I54*J54</f>
        <v>1620703.5</v>
      </c>
    </row>
    <row r="55" spans="1:13" ht="39" customHeight="1">
      <c r="A55" s="5"/>
      <c r="B55" s="6"/>
      <c r="C55" s="6" t="s">
        <v>85</v>
      </c>
      <c r="D55" s="6"/>
      <c r="E55" s="6"/>
      <c r="F55" s="4" t="s">
        <v>11</v>
      </c>
      <c r="G55" s="12">
        <v>13.67</v>
      </c>
      <c r="H55" s="12">
        <v>13.67</v>
      </c>
      <c r="I55" s="12">
        <v>13.67</v>
      </c>
      <c r="J55" s="12">
        <v>49668.22</v>
      </c>
      <c r="K55" s="10">
        <f t="shared" si="8"/>
        <v>678964.5674</v>
      </c>
      <c r="L55" s="10">
        <f t="shared" si="9"/>
        <v>678964.5674</v>
      </c>
      <c r="M55" s="10">
        <f t="shared" si="10"/>
        <v>678964.5674</v>
      </c>
    </row>
    <row r="56" spans="1:13" ht="51.75" customHeight="1">
      <c r="A56" s="5"/>
      <c r="B56" s="6"/>
      <c r="C56" s="6" t="s">
        <v>47</v>
      </c>
      <c r="D56" s="6"/>
      <c r="E56" s="6"/>
      <c r="F56" s="4" t="s">
        <v>11</v>
      </c>
      <c r="G56" s="12">
        <v>279</v>
      </c>
      <c r="H56" s="12">
        <v>279</v>
      </c>
      <c r="I56" s="12">
        <v>279</v>
      </c>
      <c r="J56" s="12">
        <v>41824.57</v>
      </c>
      <c r="K56" s="10">
        <f t="shared" si="8"/>
        <v>11669055.03</v>
      </c>
      <c r="L56" s="10">
        <f t="shared" si="9"/>
        <v>11669055.03</v>
      </c>
      <c r="M56" s="10">
        <f t="shared" si="10"/>
        <v>11669055.03</v>
      </c>
    </row>
    <row r="57" spans="1:13" ht="54.75" customHeight="1">
      <c r="A57" s="5"/>
      <c r="B57" s="6"/>
      <c r="C57" s="6" t="s">
        <v>46</v>
      </c>
      <c r="D57" s="6"/>
      <c r="E57" s="6"/>
      <c r="F57" s="4" t="s">
        <v>11</v>
      </c>
      <c r="G57" s="12">
        <v>16</v>
      </c>
      <c r="H57" s="12">
        <v>16</v>
      </c>
      <c r="I57" s="12">
        <v>16</v>
      </c>
      <c r="J57" s="12">
        <v>66288.75</v>
      </c>
      <c r="K57" s="10">
        <f t="shared" si="8"/>
        <v>1060620</v>
      </c>
      <c r="L57" s="10">
        <f t="shared" si="9"/>
        <v>1060620</v>
      </c>
      <c r="M57" s="10">
        <f t="shared" si="10"/>
        <v>1060620</v>
      </c>
    </row>
    <row r="58" spans="1:13" ht="56.25" customHeight="1" hidden="1">
      <c r="A58" s="5"/>
      <c r="B58" s="6"/>
      <c r="C58" s="6" t="s">
        <v>30</v>
      </c>
      <c r="D58" s="6"/>
      <c r="E58" s="6"/>
      <c r="F58" s="4" t="s">
        <v>22</v>
      </c>
      <c r="G58" s="12">
        <v>0</v>
      </c>
      <c r="H58" s="12">
        <v>0</v>
      </c>
      <c r="I58" s="12">
        <v>0</v>
      </c>
      <c r="J58" s="12">
        <v>144034.33</v>
      </c>
      <c r="K58" s="10">
        <f t="shared" si="8"/>
        <v>0</v>
      </c>
      <c r="L58" s="10">
        <f t="shared" si="9"/>
        <v>0</v>
      </c>
      <c r="M58" s="10">
        <f t="shared" si="10"/>
        <v>0</v>
      </c>
    </row>
    <row r="59" spans="1:13" ht="39" customHeight="1">
      <c r="A59" s="5"/>
      <c r="B59" s="6"/>
      <c r="C59" s="6" t="s">
        <v>20</v>
      </c>
      <c r="D59" s="6"/>
      <c r="E59" s="6"/>
      <c r="F59" s="4" t="s">
        <v>11</v>
      </c>
      <c r="G59" s="12">
        <v>2.67</v>
      </c>
      <c r="H59" s="12">
        <v>2.67</v>
      </c>
      <c r="I59" s="12">
        <v>2.67</v>
      </c>
      <c r="J59" s="12">
        <v>144034.33</v>
      </c>
      <c r="K59" s="10">
        <f t="shared" si="8"/>
        <v>384571.66109999997</v>
      </c>
      <c r="L59" s="10">
        <f t="shared" si="9"/>
        <v>384571.66109999997</v>
      </c>
      <c r="M59" s="10">
        <f t="shared" si="10"/>
        <v>384571.66109999997</v>
      </c>
    </row>
    <row r="60" spans="1:13" ht="74.25" customHeight="1">
      <c r="A60" s="5"/>
      <c r="B60" s="6"/>
      <c r="C60" s="6" t="s">
        <v>29</v>
      </c>
      <c r="D60" s="6"/>
      <c r="E60" s="6"/>
      <c r="F60" s="4" t="s">
        <v>11</v>
      </c>
      <c r="G60" s="12"/>
      <c r="H60" s="12"/>
      <c r="I60" s="12"/>
      <c r="J60" s="12"/>
      <c r="K60" s="10">
        <f t="shared" si="8"/>
        <v>0</v>
      </c>
      <c r="L60" s="10">
        <f t="shared" si="9"/>
        <v>0</v>
      </c>
      <c r="M60" s="10">
        <f t="shared" si="10"/>
        <v>0</v>
      </c>
    </row>
    <row r="61" spans="1:13" ht="15" customHeight="1">
      <c r="A61" s="5"/>
      <c r="B61" s="6" t="s">
        <v>21</v>
      </c>
      <c r="C61" s="11"/>
      <c r="D61" s="11"/>
      <c r="E61" s="11"/>
      <c r="F61" s="11"/>
      <c r="G61" s="11"/>
      <c r="H61" s="11"/>
      <c r="I61" s="11"/>
      <c r="J61" s="11"/>
      <c r="K61" s="10">
        <f>K62+K63+K64+K65+K66</f>
        <v>24123843.2974</v>
      </c>
      <c r="L61" s="10">
        <f>L62+L63+L64+L65+L66</f>
        <v>24123843.2974</v>
      </c>
      <c r="M61" s="10">
        <f>M62+M63+M64+M65+M66</f>
        <v>24123843.2974</v>
      </c>
    </row>
    <row r="62" spans="1:13" ht="54" customHeight="1">
      <c r="A62" s="5"/>
      <c r="B62" s="6"/>
      <c r="C62" s="6" t="s">
        <v>28</v>
      </c>
      <c r="D62" s="6"/>
      <c r="E62" s="6"/>
      <c r="F62" s="12" t="s">
        <v>11</v>
      </c>
      <c r="G62" s="12">
        <v>35.67</v>
      </c>
      <c r="H62" s="12">
        <v>35.67</v>
      </c>
      <c r="I62" s="12">
        <v>35.67</v>
      </c>
      <c r="J62" s="12">
        <v>83720.75</v>
      </c>
      <c r="K62" s="10">
        <f>G62*J62</f>
        <v>2986319.1525000003</v>
      </c>
      <c r="L62" s="10">
        <f>I62*J62</f>
        <v>2986319.1525000003</v>
      </c>
      <c r="M62" s="10">
        <f>I62*J62</f>
        <v>2986319.1525000003</v>
      </c>
    </row>
    <row r="63" spans="1:13" ht="37.5" customHeight="1">
      <c r="A63" s="5"/>
      <c r="B63" s="6"/>
      <c r="C63" s="6" t="s">
        <v>18</v>
      </c>
      <c r="D63" s="6"/>
      <c r="E63" s="6"/>
      <c r="F63" s="4" t="s">
        <v>11</v>
      </c>
      <c r="G63" s="12">
        <v>22.33</v>
      </c>
      <c r="H63" s="12">
        <v>22.33</v>
      </c>
      <c r="I63" s="12">
        <v>22.33</v>
      </c>
      <c r="J63" s="10">
        <v>40289.87</v>
      </c>
      <c r="K63" s="10">
        <f>G63*J63</f>
        <v>899672.7971</v>
      </c>
      <c r="L63" s="10">
        <f>H63*J63</f>
        <v>899672.7971</v>
      </c>
      <c r="M63" s="10">
        <f>I63*J63</f>
        <v>899672.7971</v>
      </c>
    </row>
    <row r="64" spans="1:13" ht="51.75" customHeight="1">
      <c r="A64" s="5"/>
      <c r="B64" s="6"/>
      <c r="C64" s="6" t="s">
        <v>19</v>
      </c>
      <c r="D64" s="6"/>
      <c r="E64" s="6"/>
      <c r="F64" s="4" t="s">
        <v>11</v>
      </c>
      <c r="G64" s="12">
        <v>325.67</v>
      </c>
      <c r="H64" s="12">
        <v>325.67</v>
      </c>
      <c r="I64" s="12">
        <v>325.67</v>
      </c>
      <c r="J64" s="12">
        <v>52550.34</v>
      </c>
      <c r="K64" s="10">
        <f>G64*J64</f>
        <v>17114069.2278</v>
      </c>
      <c r="L64" s="10">
        <f>H64*J64</f>
        <v>17114069.2278</v>
      </c>
      <c r="M64" s="10">
        <f>I64*J64</f>
        <v>17114069.2278</v>
      </c>
    </row>
    <row r="65" spans="1:13" ht="56.25" customHeight="1">
      <c r="A65" s="5"/>
      <c r="B65" s="6"/>
      <c r="C65" s="6" t="s">
        <v>31</v>
      </c>
      <c r="D65" s="6"/>
      <c r="E65" s="6"/>
      <c r="F65" s="4" t="s">
        <v>22</v>
      </c>
      <c r="G65" s="12">
        <v>11.66</v>
      </c>
      <c r="H65" s="12">
        <v>11.66</v>
      </c>
      <c r="I65" s="12">
        <v>11.66</v>
      </c>
      <c r="J65" s="12">
        <v>213082</v>
      </c>
      <c r="K65" s="10">
        <f>G65*J65</f>
        <v>2484536.12</v>
      </c>
      <c r="L65" s="10">
        <f>H65*J65</f>
        <v>2484536.12</v>
      </c>
      <c r="M65" s="10">
        <f>I65*J65</f>
        <v>2484536.12</v>
      </c>
    </row>
    <row r="66" spans="1:13" ht="118.5" customHeight="1">
      <c r="A66" s="5"/>
      <c r="B66" s="6"/>
      <c r="C66" s="6" t="s">
        <v>23</v>
      </c>
      <c r="D66" s="6"/>
      <c r="E66" s="6"/>
      <c r="F66" s="4" t="s">
        <v>22</v>
      </c>
      <c r="G66" s="12">
        <v>3</v>
      </c>
      <c r="H66" s="12">
        <v>3</v>
      </c>
      <c r="I66" s="12">
        <v>3</v>
      </c>
      <c r="J66" s="12">
        <v>213082</v>
      </c>
      <c r="K66" s="10">
        <f>G66*J66</f>
        <v>639246</v>
      </c>
      <c r="L66" s="10">
        <f>H66*J66</f>
        <v>639246</v>
      </c>
      <c r="M66" s="10">
        <f>I66*J66</f>
        <v>639246</v>
      </c>
    </row>
    <row r="67" spans="1:13" ht="17.25" customHeight="1">
      <c r="A67" s="5"/>
      <c r="B67" s="6" t="s">
        <v>24</v>
      </c>
      <c r="C67" s="11"/>
      <c r="D67" s="11"/>
      <c r="E67" s="11"/>
      <c r="F67" s="11"/>
      <c r="G67" s="11"/>
      <c r="H67" s="11"/>
      <c r="I67" s="11"/>
      <c r="J67" s="11"/>
      <c r="K67" s="10">
        <f>K68+K69</f>
        <v>3009669.7300000004</v>
      </c>
      <c r="L67" s="10">
        <f>L68+L69</f>
        <v>3009669.7300000004</v>
      </c>
      <c r="M67" s="10">
        <f>M68+M69</f>
        <v>3009669.7300000004</v>
      </c>
    </row>
    <row r="68" spans="1:13" ht="46.5" customHeight="1">
      <c r="A68" s="5"/>
      <c r="B68" s="6"/>
      <c r="C68" s="6" t="s">
        <v>65</v>
      </c>
      <c r="D68" s="6"/>
      <c r="E68" s="6"/>
      <c r="F68" s="4" t="s">
        <v>25</v>
      </c>
      <c r="G68" s="12">
        <v>49</v>
      </c>
      <c r="H68" s="12">
        <v>49</v>
      </c>
      <c r="I68" s="12">
        <v>49</v>
      </c>
      <c r="J68" s="12">
        <v>56506.37</v>
      </c>
      <c r="K68" s="10">
        <f>G68*J68</f>
        <v>2768812.1300000004</v>
      </c>
      <c r="L68" s="10">
        <f>H68*J68</f>
        <v>2768812.1300000004</v>
      </c>
      <c r="M68" s="10">
        <f>I68*J68</f>
        <v>2768812.1300000004</v>
      </c>
    </row>
    <row r="69" spans="1:13" ht="52.5" customHeight="1">
      <c r="A69" s="5"/>
      <c r="B69" s="6"/>
      <c r="C69" s="6" t="s">
        <v>86</v>
      </c>
      <c r="D69" s="6"/>
      <c r="E69" s="6"/>
      <c r="F69" s="4" t="s">
        <v>11</v>
      </c>
      <c r="G69" s="12">
        <v>1</v>
      </c>
      <c r="H69" s="12">
        <v>1</v>
      </c>
      <c r="I69" s="12">
        <v>1</v>
      </c>
      <c r="J69" s="12">
        <v>240857.6</v>
      </c>
      <c r="K69" s="10">
        <f>G69*J69</f>
        <v>240857.6</v>
      </c>
      <c r="L69" s="10">
        <f>H69*J69</f>
        <v>240857.6</v>
      </c>
      <c r="M69" s="10">
        <f>I69*J69</f>
        <v>240857.6</v>
      </c>
    </row>
    <row r="70" spans="1:13" ht="69" customHeight="1">
      <c r="A70" s="5"/>
      <c r="B70" s="6"/>
      <c r="C70" s="6" t="s">
        <v>67</v>
      </c>
      <c r="D70" s="6"/>
      <c r="E70" s="6"/>
      <c r="F70" s="4" t="s">
        <v>11</v>
      </c>
      <c r="G70" s="12">
        <v>5</v>
      </c>
      <c r="H70" s="12">
        <v>5</v>
      </c>
      <c r="I70" s="12">
        <v>5</v>
      </c>
      <c r="J70" s="12">
        <v>56506.37</v>
      </c>
      <c r="K70" s="10">
        <f>G70*J70</f>
        <v>282531.85000000003</v>
      </c>
      <c r="L70" s="10">
        <f>H70*J70</f>
        <v>282531.85000000003</v>
      </c>
      <c r="M70" s="10">
        <f>I70*J70</f>
        <v>282531.85000000003</v>
      </c>
    </row>
    <row r="71" spans="1:13" ht="22.5" customHeight="1">
      <c r="A71" s="5" t="s">
        <v>75</v>
      </c>
      <c r="B71" s="11"/>
      <c r="C71" s="11"/>
      <c r="D71" s="11"/>
      <c r="E71" s="11"/>
      <c r="F71" s="11"/>
      <c r="G71" s="11"/>
      <c r="H71" s="11"/>
      <c r="I71" s="11"/>
      <c r="J71" s="11"/>
      <c r="K71" s="10">
        <f>K72+K79</f>
        <v>21202355.1232</v>
      </c>
      <c r="L71" s="10">
        <f>L72+L79</f>
        <v>21202355.1232</v>
      </c>
      <c r="M71" s="10">
        <f>M72+M79</f>
        <v>21202355.1232</v>
      </c>
    </row>
    <row r="72" spans="1:13" ht="27" customHeight="1">
      <c r="A72" s="5"/>
      <c r="B72" s="6" t="s">
        <v>8</v>
      </c>
      <c r="C72" s="11"/>
      <c r="D72" s="11"/>
      <c r="E72" s="11"/>
      <c r="F72" s="11"/>
      <c r="G72" s="11"/>
      <c r="H72" s="11"/>
      <c r="I72" s="11"/>
      <c r="J72" s="11"/>
      <c r="K72" s="10">
        <f>K73+K74+K75+K76+K78+K77</f>
        <v>16842990.9849</v>
      </c>
      <c r="L72" s="10">
        <f>L73+L74+L75+L76+L78+L77</f>
        <v>16842990.9849</v>
      </c>
      <c r="M72" s="10">
        <f>M73+M74+M75+M76+M78+M77</f>
        <v>16842990.9849</v>
      </c>
    </row>
    <row r="73" spans="1:13" ht="56.25" customHeight="1">
      <c r="A73" s="5"/>
      <c r="B73" s="6"/>
      <c r="C73" s="6" t="s">
        <v>88</v>
      </c>
      <c r="D73" s="6"/>
      <c r="E73" s="6"/>
      <c r="F73" s="12" t="s">
        <v>11</v>
      </c>
      <c r="G73" s="12">
        <v>50.67</v>
      </c>
      <c r="H73" s="12">
        <v>50.67</v>
      </c>
      <c r="I73" s="12">
        <v>50.67</v>
      </c>
      <c r="J73" s="12">
        <v>58052.56</v>
      </c>
      <c r="K73" s="10">
        <f aca="true" t="shared" si="11" ref="K73:K78">G73*J73</f>
        <v>2941523.2152</v>
      </c>
      <c r="L73" s="10">
        <f aca="true" t="shared" si="12" ref="L73:L78">H73*J73</f>
        <v>2941523.2152</v>
      </c>
      <c r="M73" s="10">
        <f aca="true" t="shared" si="13" ref="M73:M78">I73*J73</f>
        <v>2941523.2152</v>
      </c>
    </row>
    <row r="74" spans="1:13" ht="49.5" customHeight="1">
      <c r="A74" s="5"/>
      <c r="B74" s="6"/>
      <c r="C74" s="6" t="s">
        <v>87</v>
      </c>
      <c r="D74" s="6"/>
      <c r="E74" s="6"/>
      <c r="F74" s="12" t="s">
        <v>11</v>
      </c>
      <c r="G74" s="12">
        <v>3.33</v>
      </c>
      <c r="H74" s="12">
        <v>3.33</v>
      </c>
      <c r="I74" s="12">
        <v>3.33</v>
      </c>
      <c r="J74" s="12">
        <v>80843.82</v>
      </c>
      <c r="K74" s="10">
        <f t="shared" si="11"/>
        <v>269209.9206</v>
      </c>
      <c r="L74" s="10">
        <f t="shared" si="12"/>
        <v>269209.9206</v>
      </c>
      <c r="M74" s="10">
        <f t="shared" si="13"/>
        <v>269209.9206</v>
      </c>
    </row>
    <row r="75" spans="1:13" ht="22.5" customHeight="1">
      <c r="A75" s="5"/>
      <c r="B75" s="6"/>
      <c r="C75" s="11" t="s">
        <v>44</v>
      </c>
      <c r="D75" s="11"/>
      <c r="E75" s="11"/>
      <c r="F75" s="12" t="s">
        <v>11</v>
      </c>
      <c r="G75" s="12">
        <v>8.67</v>
      </c>
      <c r="H75" s="12">
        <v>8.67</v>
      </c>
      <c r="I75" s="12">
        <v>8.67</v>
      </c>
      <c r="J75" s="12">
        <v>69415.59</v>
      </c>
      <c r="K75" s="10">
        <f t="shared" si="11"/>
        <v>601833.1653</v>
      </c>
      <c r="L75" s="10">
        <f t="shared" si="12"/>
        <v>601833.1653</v>
      </c>
      <c r="M75" s="10">
        <f t="shared" si="13"/>
        <v>601833.1653</v>
      </c>
    </row>
    <row r="76" spans="1:13" ht="24.75" customHeight="1">
      <c r="A76" s="5"/>
      <c r="B76" s="6"/>
      <c r="C76" s="11" t="s">
        <v>9</v>
      </c>
      <c r="D76" s="11"/>
      <c r="E76" s="11"/>
      <c r="F76" s="12" t="s">
        <v>11</v>
      </c>
      <c r="G76" s="12">
        <v>200</v>
      </c>
      <c r="H76" s="12">
        <v>200</v>
      </c>
      <c r="I76" s="12">
        <v>200</v>
      </c>
      <c r="J76" s="12">
        <v>52215.6</v>
      </c>
      <c r="K76" s="10">
        <f t="shared" si="11"/>
        <v>10443120</v>
      </c>
      <c r="L76" s="10">
        <f t="shared" si="12"/>
        <v>10443120</v>
      </c>
      <c r="M76" s="10">
        <f t="shared" si="13"/>
        <v>10443120</v>
      </c>
    </row>
    <row r="77" spans="1:13" ht="20.25" customHeight="1" hidden="1">
      <c r="A77" s="5"/>
      <c r="B77" s="4"/>
      <c r="C77" s="6" t="s">
        <v>56</v>
      </c>
      <c r="D77" s="6"/>
      <c r="E77" s="6"/>
      <c r="F77" s="4" t="s">
        <v>12</v>
      </c>
      <c r="G77" s="12"/>
      <c r="H77" s="12"/>
      <c r="I77" s="12"/>
      <c r="J77" s="12"/>
      <c r="K77" s="10">
        <f t="shared" si="11"/>
        <v>0</v>
      </c>
      <c r="L77" s="10">
        <f t="shared" si="12"/>
        <v>0</v>
      </c>
      <c r="M77" s="10">
        <f t="shared" si="13"/>
        <v>0</v>
      </c>
    </row>
    <row r="78" spans="1:13" ht="51.75" customHeight="1">
      <c r="A78" s="5"/>
      <c r="B78" s="4"/>
      <c r="C78" s="6" t="s">
        <v>112</v>
      </c>
      <c r="D78" s="6"/>
      <c r="E78" s="6"/>
      <c r="F78" s="12" t="s">
        <v>11</v>
      </c>
      <c r="G78" s="12">
        <v>21.33</v>
      </c>
      <c r="H78" s="12">
        <v>21.33</v>
      </c>
      <c r="I78" s="12">
        <v>21.33</v>
      </c>
      <c r="J78" s="12">
        <v>121298.86</v>
      </c>
      <c r="K78" s="10">
        <f t="shared" si="11"/>
        <v>2587304.6837999998</v>
      </c>
      <c r="L78" s="10">
        <f t="shared" si="12"/>
        <v>2587304.6837999998</v>
      </c>
      <c r="M78" s="10">
        <f t="shared" si="13"/>
        <v>2587304.6837999998</v>
      </c>
    </row>
    <row r="79" spans="1:13" ht="21" customHeight="1">
      <c r="A79" s="5"/>
      <c r="B79" s="6" t="s">
        <v>10</v>
      </c>
      <c r="C79" s="11"/>
      <c r="D79" s="11"/>
      <c r="E79" s="11"/>
      <c r="F79" s="11"/>
      <c r="G79" s="11"/>
      <c r="H79" s="11"/>
      <c r="I79" s="11"/>
      <c r="J79" s="11"/>
      <c r="K79" s="10">
        <f>K80+K81+K82+K83+K84+K85+K86</f>
        <v>4359364.1383</v>
      </c>
      <c r="L79" s="10">
        <f>L80+L81+L82+L83+L84+L85+L86</f>
        <v>4359364.1383</v>
      </c>
      <c r="M79" s="10">
        <f>M80+M81+M82+M83+M84+M85+M86</f>
        <v>4359364.1383</v>
      </c>
    </row>
    <row r="80" spans="1:13" ht="57.75" customHeight="1">
      <c r="A80" s="5"/>
      <c r="B80" s="6"/>
      <c r="C80" s="6" t="s">
        <v>113</v>
      </c>
      <c r="D80" s="6"/>
      <c r="E80" s="6"/>
      <c r="F80" s="4" t="s">
        <v>12</v>
      </c>
      <c r="G80" s="12">
        <v>50.67</v>
      </c>
      <c r="H80" s="12">
        <v>50.67</v>
      </c>
      <c r="I80" s="12">
        <v>50.67</v>
      </c>
      <c r="J80" s="12">
        <v>11908.72</v>
      </c>
      <c r="K80" s="10">
        <f aca="true" t="shared" si="14" ref="K80:K86">G80*J80</f>
        <v>603414.8424</v>
      </c>
      <c r="L80" s="10">
        <f aca="true" t="shared" si="15" ref="L80:L86">H80*J80</f>
        <v>603414.8424</v>
      </c>
      <c r="M80" s="10">
        <f aca="true" t="shared" si="16" ref="M80:M86">I80*J80</f>
        <v>603414.8424</v>
      </c>
    </row>
    <row r="81" spans="1:13" ht="48.75" customHeight="1">
      <c r="A81" s="5"/>
      <c r="B81" s="6"/>
      <c r="C81" s="6" t="s">
        <v>45</v>
      </c>
      <c r="D81" s="6"/>
      <c r="E81" s="6"/>
      <c r="F81" s="4" t="s">
        <v>12</v>
      </c>
      <c r="G81" s="12">
        <v>3.33</v>
      </c>
      <c r="H81" s="12">
        <v>3.33</v>
      </c>
      <c r="I81" s="12">
        <v>3.33</v>
      </c>
      <c r="J81" s="12">
        <v>16142.86</v>
      </c>
      <c r="K81" s="10">
        <f t="shared" si="14"/>
        <v>53755.7238</v>
      </c>
      <c r="L81" s="10">
        <f t="shared" si="15"/>
        <v>53755.7238</v>
      </c>
      <c r="M81" s="10">
        <f t="shared" si="16"/>
        <v>53755.7238</v>
      </c>
    </row>
    <row r="82" spans="1:13" ht="48.75" customHeight="1">
      <c r="A82" s="5"/>
      <c r="B82" s="6"/>
      <c r="C82" s="11" t="s">
        <v>44</v>
      </c>
      <c r="D82" s="11"/>
      <c r="E82" s="11"/>
      <c r="F82" s="4" t="s">
        <v>12</v>
      </c>
      <c r="G82" s="12">
        <v>8.67</v>
      </c>
      <c r="H82" s="12">
        <v>8.67</v>
      </c>
      <c r="I82" s="12">
        <v>8.67</v>
      </c>
      <c r="J82" s="12">
        <v>10331.47</v>
      </c>
      <c r="K82" s="10">
        <f t="shared" si="14"/>
        <v>89573.8449</v>
      </c>
      <c r="L82" s="10">
        <f t="shared" si="15"/>
        <v>89573.8449</v>
      </c>
      <c r="M82" s="10">
        <f t="shared" si="16"/>
        <v>89573.8449</v>
      </c>
    </row>
    <row r="83" spans="1:13" ht="56.25" customHeight="1">
      <c r="A83" s="5"/>
      <c r="B83" s="6"/>
      <c r="C83" s="11" t="s">
        <v>81</v>
      </c>
      <c r="D83" s="11"/>
      <c r="E83" s="11"/>
      <c r="F83" s="4" t="s">
        <v>12</v>
      </c>
      <c r="G83" s="12">
        <v>200</v>
      </c>
      <c r="H83" s="12">
        <v>200</v>
      </c>
      <c r="I83" s="12">
        <v>200</v>
      </c>
      <c r="J83" s="12">
        <v>15206.05</v>
      </c>
      <c r="K83" s="10">
        <f t="shared" si="14"/>
        <v>3041210</v>
      </c>
      <c r="L83" s="10">
        <f t="shared" si="15"/>
        <v>3041210</v>
      </c>
      <c r="M83" s="10">
        <f t="shared" si="16"/>
        <v>3041210</v>
      </c>
    </row>
    <row r="84" spans="1:13" ht="54.75" customHeight="1">
      <c r="A84" s="5"/>
      <c r="B84" s="6"/>
      <c r="C84" s="11" t="s">
        <v>13</v>
      </c>
      <c r="D84" s="11"/>
      <c r="E84" s="11"/>
      <c r="F84" s="4" t="s">
        <v>14</v>
      </c>
      <c r="G84" s="12">
        <v>35</v>
      </c>
      <c r="H84" s="12">
        <v>35</v>
      </c>
      <c r="I84" s="12">
        <v>35</v>
      </c>
      <c r="J84" s="12">
        <v>8273.71</v>
      </c>
      <c r="K84" s="10">
        <f t="shared" si="14"/>
        <v>289579.85</v>
      </c>
      <c r="L84" s="10">
        <f t="shared" si="15"/>
        <v>289579.85</v>
      </c>
      <c r="M84" s="10">
        <f t="shared" si="16"/>
        <v>289579.85</v>
      </c>
    </row>
    <row r="85" spans="1:13" ht="24.75" customHeight="1" hidden="1">
      <c r="A85" s="5"/>
      <c r="B85" s="6"/>
      <c r="C85" s="11" t="s">
        <v>54</v>
      </c>
      <c r="D85" s="11"/>
      <c r="E85" s="11"/>
      <c r="F85" s="4" t="s">
        <v>14</v>
      </c>
      <c r="G85" s="12">
        <v>0</v>
      </c>
      <c r="H85" s="12">
        <v>0</v>
      </c>
      <c r="I85" s="12">
        <v>0</v>
      </c>
      <c r="J85" s="12">
        <v>7545.43</v>
      </c>
      <c r="K85" s="10">
        <f t="shared" si="14"/>
        <v>0</v>
      </c>
      <c r="L85" s="10">
        <f t="shared" si="15"/>
        <v>0</v>
      </c>
      <c r="M85" s="10">
        <f t="shared" si="16"/>
        <v>0</v>
      </c>
    </row>
    <row r="86" spans="1:13" ht="57" customHeight="1">
      <c r="A86" s="5"/>
      <c r="B86" s="6"/>
      <c r="C86" s="6" t="s">
        <v>114</v>
      </c>
      <c r="D86" s="6"/>
      <c r="E86" s="6"/>
      <c r="F86" s="4" t="s">
        <v>12</v>
      </c>
      <c r="G86" s="12">
        <v>21.33</v>
      </c>
      <c r="H86" s="12">
        <v>21.33</v>
      </c>
      <c r="I86" s="12">
        <v>21.33</v>
      </c>
      <c r="J86" s="12">
        <v>13212.84</v>
      </c>
      <c r="K86" s="10">
        <f t="shared" si="14"/>
        <v>281829.8772</v>
      </c>
      <c r="L86" s="10">
        <f t="shared" si="15"/>
        <v>281829.8772</v>
      </c>
      <c r="M86" s="10">
        <f t="shared" si="16"/>
        <v>281829.8772</v>
      </c>
    </row>
    <row r="87" spans="1:13" ht="15.75">
      <c r="A87" s="5" t="s">
        <v>32</v>
      </c>
      <c r="B87" s="11"/>
      <c r="C87" s="11"/>
      <c r="D87" s="11"/>
      <c r="E87" s="11"/>
      <c r="F87" s="11"/>
      <c r="G87" s="11"/>
      <c r="H87" s="11"/>
      <c r="I87" s="11"/>
      <c r="J87" s="11"/>
      <c r="K87" s="10">
        <f>K88+K92+K97+K100</f>
        <v>33892493.558400005</v>
      </c>
      <c r="L87" s="10">
        <f>L88+L92+L97+L100</f>
        <v>33892493.558400005</v>
      </c>
      <c r="M87" s="10">
        <f>M88+M92+M97+M100</f>
        <v>33892493.558400005</v>
      </c>
    </row>
    <row r="88" spans="1:13" ht="17.25" customHeight="1">
      <c r="A88" s="5"/>
      <c r="B88" s="6" t="s">
        <v>17</v>
      </c>
      <c r="C88" s="11"/>
      <c r="D88" s="11"/>
      <c r="E88" s="11"/>
      <c r="F88" s="11"/>
      <c r="G88" s="11"/>
      <c r="H88" s="11"/>
      <c r="I88" s="11"/>
      <c r="J88" s="11"/>
      <c r="K88" s="10">
        <f>K89+K91+K90</f>
        <v>9375969.830599999</v>
      </c>
      <c r="L88" s="10">
        <f>L89+L91+L90</f>
        <v>9375969.830599999</v>
      </c>
      <c r="M88" s="10">
        <f>M89+M91+M90</f>
        <v>9375969.830599999</v>
      </c>
    </row>
    <row r="89" spans="1:13" ht="39" customHeight="1">
      <c r="A89" s="5"/>
      <c r="B89" s="6"/>
      <c r="C89" s="6" t="s">
        <v>92</v>
      </c>
      <c r="D89" s="6"/>
      <c r="E89" s="6"/>
      <c r="F89" s="4" t="s">
        <v>11</v>
      </c>
      <c r="G89" s="12">
        <v>3.67</v>
      </c>
      <c r="H89" s="12">
        <v>3.67</v>
      </c>
      <c r="I89" s="12">
        <v>3.67</v>
      </c>
      <c r="J89" s="12">
        <v>53009.09</v>
      </c>
      <c r="K89" s="10">
        <f>G89*J89</f>
        <v>194543.36029999997</v>
      </c>
      <c r="L89" s="10">
        <f>H89*J89</f>
        <v>194543.36029999997</v>
      </c>
      <c r="M89" s="10">
        <f>I89*J89</f>
        <v>194543.36029999997</v>
      </c>
    </row>
    <row r="90" spans="1:13" ht="56.25" customHeight="1">
      <c r="A90" s="5"/>
      <c r="B90" s="6"/>
      <c r="C90" s="6" t="s">
        <v>93</v>
      </c>
      <c r="D90" s="6"/>
      <c r="E90" s="6"/>
      <c r="F90" s="4" t="s">
        <v>11</v>
      </c>
      <c r="G90" s="12">
        <v>9.33</v>
      </c>
      <c r="H90" s="12">
        <v>9.33</v>
      </c>
      <c r="I90" s="12">
        <v>9.33</v>
      </c>
      <c r="J90" s="12">
        <v>159906.91</v>
      </c>
      <c r="K90" s="10">
        <f>G90*J90</f>
        <v>1491931.4703</v>
      </c>
      <c r="L90" s="10">
        <f>H90*J90</f>
        <v>1491931.4703</v>
      </c>
      <c r="M90" s="10">
        <f>I90*J90</f>
        <v>1491931.4703</v>
      </c>
    </row>
    <row r="91" spans="1:13" ht="54" customHeight="1">
      <c r="A91" s="5"/>
      <c r="B91" s="6"/>
      <c r="C91" s="6" t="s">
        <v>87</v>
      </c>
      <c r="D91" s="6"/>
      <c r="E91" s="6"/>
      <c r="F91" s="4" t="s">
        <v>11</v>
      </c>
      <c r="G91" s="12">
        <v>116</v>
      </c>
      <c r="H91" s="12">
        <v>116</v>
      </c>
      <c r="I91" s="12">
        <v>116</v>
      </c>
      <c r="J91" s="12">
        <v>66288.75</v>
      </c>
      <c r="K91" s="10">
        <f>G91*J91</f>
        <v>7689495</v>
      </c>
      <c r="L91" s="10">
        <f>H91*J91</f>
        <v>7689495</v>
      </c>
      <c r="M91" s="10">
        <f>I91*J91</f>
        <v>7689495</v>
      </c>
    </row>
    <row r="92" spans="1:13" ht="19.5" customHeight="1">
      <c r="A92" s="5"/>
      <c r="B92" s="6" t="s">
        <v>21</v>
      </c>
      <c r="C92" s="11"/>
      <c r="D92" s="11"/>
      <c r="E92" s="11"/>
      <c r="F92" s="11"/>
      <c r="G92" s="11"/>
      <c r="H92" s="11"/>
      <c r="I92" s="11"/>
      <c r="J92" s="11"/>
      <c r="K92" s="10">
        <f>K93+K94+K95+K96</f>
        <v>13951971.5128</v>
      </c>
      <c r="L92" s="10">
        <f>L93+L94+L95+L96</f>
        <v>13951971.5128</v>
      </c>
      <c r="M92" s="10">
        <f>M93+M94+M95+M96</f>
        <v>13951971.5128</v>
      </c>
    </row>
    <row r="93" spans="1:13" ht="36" customHeight="1">
      <c r="A93" s="5"/>
      <c r="B93" s="6"/>
      <c r="C93" s="6" t="s">
        <v>89</v>
      </c>
      <c r="D93" s="6"/>
      <c r="E93" s="6"/>
      <c r="F93" s="4" t="s">
        <v>11</v>
      </c>
      <c r="G93" s="12">
        <v>12.67</v>
      </c>
      <c r="H93" s="12">
        <v>12.67</v>
      </c>
      <c r="I93" s="12">
        <v>12.67</v>
      </c>
      <c r="J93" s="10">
        <v>53819.98</v>
      </c>
      <c r="K93" s="10">
        <f>G93*J93</f>
        <v>681899.1466000001</v>
      </c>
      <c r="L93" s="10">
        <f>H93*J93</f>
        <v>681899.1466000001</v>
      </c>
      <c r="M93" s="10">
        <f>I93*J93</f>
        <v>681899.1466000001</v>
      </c>
    </row>
    <row r="94" spans="1:13" ht="47.25" customHeight="1">
      <c r="A94" s="5"/>
      <c r="B94" s="6"/>
      <c r="C94" s="6" t="s">
        <v>90</v>
      </c>
      <c r="D94" s="6"/>
      <c r="E94" s="6"/>
      <c r="F94" s="4" t="s">
        <v>11</v>
      </c>
      <c r="G94" s="12">
        <v>166.33</v>
      </c>
      <c r="H94" s="12">
        <v>166.33</v>
      </c>
      <c r="I94" s="12">
        <v>166.33</v>
      </c>
      <c r="J94" s="12">
        <v>77404.93</v>
      </c>
      <c r="K94" s="10">
        <f>G94*J94</f>
        <v>12874762.0069</v>
      </c>
      <c r="L94" s="10">
        <f>H94*J94</f>
        <v>12874762.0069</v>
      </c>
      <c r="M94" s="10">
        <f>I94*J94</f>
        <v>12874762.0069</v>
      </c>
    </row>
    <row r="95" spans="1:13" ht="116.25" customHeight="1">
      <c r="A95" s="5"/>
      <c r="B95" s="6"/>
      <c r="C95" s="6" t="s">
        <v>91</v>
      </c>
      <c r="D95" s="6"/>
      <c r="E95" s="6"/>
      <c r="F95" s="4" t="s">
        <v>22</v>
      </c>
      <c r="G95" s="12">
        <v>1.67</v>
      </c>
      <c r="H95" s="12">
        <v>1.67</v>
      </c>
      <c r="I95" s="12">
        <v>1.67</v>
      </c>
      <c r="J95" s="12">
        <v>236712.79</v>
      </c>
      <c r="K95" s="10">
        <f>G95*J95</f>
        <v>395310.3593</v>
      </c>
      <c r="L95" s="10">
        <f>H95*J95</f>
        <v>395310.3593</v>
      </c>
      <c r="M95" s="10">
        <f>I95*J95</f>
        <v>395310.3593</v>
      </c>
    </row>
    <row r="96" spans="1:13" ht="14.25" customHeight="1" hidden="1">
      <c r="A96" s="5"/>
      <c r="B96" s="6"/>
      <c r="C96" s="6" t="s">
        <v>23</v>
      </c>
      <c r="D96" s="6"/>
      <c r="E96" s="6"/>
      <c r="F96" s="4" t="s">
        <v>22</v>
      </c>
      <c r="G96" s="12">
        <v>0</v>
      </c>
      <c r="H96" s="12">
        <v>0</v>
      </c>
      <c r="I96" s="12">
        <v>0</v>
      </c>
      <c r="J96" s="12">
        <v>236543.5</v>
      </c>
      <c r="K96" s="10">
        <f>G96*J96</f>
        <v>0</v>
      </c>
      <c r="L96" s="10">
        <f>H96*J96</f>
        <v>0</v>
      </c>
      <c r="M96" s="10">
        <f>I96*J96</f>
        <v>0</v>
      </c>
    </row>
    <row r="97" spans="1:13" ht="18.75" customHeight="1">
      <c r="A97" s="5"/>
      <c r="B97" s="6" t="s">
        <v>24</v>
      </c>
      <c r="C97" s="11"/>
      <c r="D97" s="11"/>
      <c r="E97" s="11"/>
      <c r="F97" s="11"/>
      <c r="G97" s="11"/>
      <c r="H97" s="11"/>
      <c r="I97" s="11"/>
      <c r="J97" s="11"/>
      <c r="K97" s="10">
        <f>K98+K99</f>
        <v>931489.2994</v>
      </c>
      <c r="L97" s="10">
        <f>L98+L99</f>
        <v>931489.2994</v>
      </c>
      <c r="M97" s="10">
        <f>M98+M99</f>
        <v>931489.2994</v>
      </c>
    </row>
    <row r="98" spans="1:13" ht="53.25" customHeight="1">
      <c r="A98" s="5"/>
      <c r="B98" s="6"/>
      <c r="C98" s="6" t="s">
        <v>94</v>
      </c>
      <c r="D98" s="6"/>
      <c r="E98" s="6"/>
      <c r="F98" s="4" t="s">
        <v>25</v>
      </c>
      <c r="G98" s="12">
        <v>11.66</v>
      </c>
      <c r="H98" s="12">
        <v>11.66</v>
      </c>
      <c r="I98" s="12">
        <v>11.66</v>
      </c>
      <c r="J98" s="12">
        <v>79887.59</v>
      </c>
      <c r="K98" s="10">
        <f>G98*J98</f>
        <v>931489.2994</v>
      </c>
      <c r="L98" s="10">
        <f>H98*J98</f>
        <v>931489.2994</v>
      </c>
      <c r="M98" s="10">
        <f>I98*J98</f>
        <v>931489.2994</v>
      </c>
    </row>
    <row r="99" spans="1:13" ht="42" customHeight="1">
      <c r="A99" s="5"/>
      <c r="B99" s="6"/>
      <c r="C99" s="6" t="s">
        <v>64</v>
      </c>
      <c r="D99" s="6"/>
      <c r="E99" s="6"/>
      <c r="F99" s="4" t="s">
        <v>11</v>
      </c>
      <c r="G99" s="12"/>
      <c r="H99" s="12"/>
      <c r="I99" s="12"/>
      <c r="J99" s="12"/>
      <c r="K99" s="10">
        <f>G99*J99</f>
        <v>0</v>
      </c>
      <c r="L99" s="10">
        <f>H99*J99</f>
        <v>0</v>
      </c>
      <c r="M99" s="10">
        <f>I99*J99</f>
        <v>0</v>
      </c>
    </row>
    <row r="100" spans="1:13" ht="15.75">
      <c r="A100" s="5" t="s">
        <v>76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0">
        <f>K101+K104</f>
        <v>9633062.9156</v>
      </c>
      <c r="L100" s="10">
        <f>L101+L104</f>
        <v>9633062.9156</v>
      </c>
      <c r="M100" s="10">
        <f>M101+M104</f>
        <v>9633062.9156</v>
      </c>
    </row>
    <row r="101" spans="1:13" ht="15.75">
      <c r="A101" s="5"/>
      <c r="B101" s="6" t="s">
        <v>8</v>
      </c>
      <c r="C101" s="11"/>
      <c r="D101" s="11"/>
      <c r="E101" s="11"/>
      <c r="F101" s="11"/>
      <c r="G101" s="11"/>
      <c r="H101" s="11"/>
      <c r="I101" s="11"/>
      <c r="J101" s="11"/>
      <c r="K101" s="10">
        <f>K102+K103</f>
        <v>7929908.6894000005</v>
      </c>
      <c r="L101" s="10">
        <f>L102+L103</f>
        <v>7929908.6894000005</v>
      </c>
      <c r="M101" s="10">
        <f>M102+M103</f>
        <v>7929908.6894000005</v>
      </c>
    </row>
    <row r="102" spans="1:13" ht="67.5" customHeight="1">
      <c r="A102" s="5"/>
      <c r="B102" s="6"/>
      <c r="C102" s="6" t="s">
        <v>80</v>
      </c>
      <c r="D102" s="6"/>
      <c r="E102" s="6"/>
      <c r="F102" s="12" t="s">
        <v>11</v>
      </c>
      <c r="G102" s="12">
        <v>21.67</v>
      </c>
      <c r="H102" s="12">
        <v>21.67</v>
      </c>
      <c r="I102" s="12">
        <v>21.67</v>
      </c>
      <c r="J102" s="12">
        <v>80843.82</v>
      </c>
      <c r="K102" s="10">
        <f>G102*J102</f>
        <v>1751885.5794000004</v>
      </c>
      <c r="L102" s="10">
        <f>H102*J102</f>
        <v>1751885.5794000004</v>
      </c>
      <c r="M102" s="10">
        <f>I102*J102</f>
        <v>1751885.5794000004</v>
      </c>
    </row>
    <row r="103" spans="1:13" ht="25.5" customHeight="1">
      <c r="A103" s="5"/>
      <c r="B103" s="6"/>
      <c r="C103" s="11" t="s">
        <v>44</v>
      </c>
      <c r="D103" s="11"/>
      <c r="E103" s="11"/>
      <c r="F103" s="12" t="s">
        <v>11</v>
      </c>
      <c r="G103" s="12">
        <v>89</v>
      </c>
      <c r="H103" s="12">
        <v>89</v>
      </c>
      <c r="I103" s="12">
        <v>89</v>
      </c>
      <c r="J103" s="12">
        <v>69415.99</v>
      </c>
      <c r="K103" s="10">
        <f>G103*J103</f>
        <v>6178023.11</v>
      </c>
      <c r="L103" s="10">
        <f>H103*J103</f>
        <v>6178023.11</v>
      </c>
      <c r="M103" s="10">
        <f>I103*J103</f>
        <v>6178023.11</v>
      </c>
    </row>
    <row r="104" spans="1:13" ht="15.75">
      <c r="A104" s="5"/>
      <c r="B104" s="6" t="s">
        <v>10</v>
      </c>
      <c r="C104" s="11"/>
      <c r="D104" s="11"/>
      <c r="E104" s="11"/>
      <c r="F104" s="11"/>
      <c r="G104" s="11"/>
      <c r="H104" s="11"/>
      <c r="I104" s="11"/>
      <c r="J104" s="11"/>
      <c r="K104" s="10">
        <f>K105+K106</f>
        <v>1703154.2262</v>
      </c>
      <c r="L104" s="10">
        <f>L105+L106</f>
        <v>1703154.2262</v>
      </c>
      <c r="M104" s="10">
        <f>M105+M106</f>
        <v>1703154.2262</v>
      </c>
    </row>
    <row r="105" spans="1:13" ht="33" customHeight="1">
      <c r="A105" s="5"/>
      <c r="B105" s="6"/>
      <c r="C105" s="6" t="s">
        <v>111</v>
      </c>
      <c r="D105" s="6"/>
      <c r="E105" s="6"/>
      <c r="F105" s="4" t="s">
        <v>12</v>
      </c>
      <c r="G105" s="12">
        <v>21.67</v>
      </c>
      <c r="H105" s="12">
        <v>21.67</v>
      </c>
      <c r="I105" s="12">
        <v>21.67</v>
      </c>
      <c r="J105" s="12">
        <v>16142.86</v>
      </c>
      <c r="K105" s="10">
        <f>G105*J105</f>
        <v>349815.7762</v>
      </c>
      <c r="L105" s="10">
        <f>H105*J105</f>
        <v>349815.7762</v>
      </c>
      <c r="M105" s="10">
        <f>I105*J105</f>
        <v>349815.7762</v>
      </c>
    </row>
    <row r="106" spans="1:13" ht="52.5" customHeight="1">
      <c r="A106" s="5"/>
      <c r="B106" s="6"/>
      <c r="C106" s="11" t="s">
        <v>82</v>
      </c>
      <c r="D106" s="11"/>
      <c r="E106" s="11"/>
      <c r="F106" s="4" t="s">
        <v>12</v>
      </c>
      <c r="G106" s="12">
        <v>89</v>
      </c>
      <c r="H106" s="12">
        <v>89</v>
      </c>
      <c r="I106" s="12">
        <v>89</v>
      </c>
      <c r="J106" s="12">
        <v>15206.05</v>
      </c>
      <c r="K106" s="10">
        <f>G106*J106</f>
        <v>1353338.45</v>
      </c>
      <c r="L106" s="10">
        <f>H106*J106</f>
        <v>1353338.45</v>
      </c>
      <c r="M106" s="10">
        <f>I106*J106</f>
        <v>1353338.45</v>
      </c>
    </row>
    <row r="107" spans="1:13" ht="19.5" customHeight="1">
      <c r="A107" s="5" t="s">
        <v>33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0">
        <f>K108+K112+K116+K119</f>
        <v>78650907.77109998</v>
      </c>
      <c r="L107" s="10">
        <f>L108+L112+L116+L119</f>
        <v>78650907.77109998</v>
      </c>
      <c r="M107" s="10">
        <f>M108+M112+M116+M119</f>
        <v>78650907.77109998</v>
      </c>
    </row>
    <row r="108" spans="1:13" ht="31.5" customHeight="1">
      <c r="A108" s="5"/>
      <c r="B108" s="6" t="s">
        <v>17</v>
      </c>
      <c r="C108" s="11"/>
      <c r="D108" s="11"/>
      <c r="E108" s="11"/>
      <c r="F108" s="11"/>
      <c r="G108" s="11"/>
      <c r="H108" s="11"/>
      <c r="I108" s="11"/>
      <c r="J108" s="11"/>
      <c r="K108" s="10">
        <f>K109+K110+K111</f>
        <v>13764590.5285</v>
      </c>
      <c r="L108" s="10">
        <f>L109+L110+L111</f>
        <v>13764590.5285</v>
      </c>
      <c r="M108" s="10">
        <f>M109+M110+M111</f>
        <v>13764590.5285</v>
      </c>
    </row>
    <row r="109" spans="1:13" ht="50.25" customHeight="1">
      <c r="A109" s="5"/>
      <c r="B109" s="6"/>
      <c r="C109" s="6" t="s">
        <v>19</v>
      </c>
      <c r="D109" s="6"/>
      <c r="E109" s="6"/>
      <c r="F109" s="4" t="s">
        <v>11</v>
      </c>
      <c r="G109" s="12">
        <v>326</v>
      </c>
      <c r="H109" s="12">
        <v>326</v>
      </c>
      <c r="I109" s="12">
        <v>326</v>
      </c>
      <c r="J109" s="12">
        <f>J56</f>
        <v>41824.57</v>
      </c>
      <c r="K109" s="10">
        <f>G109*J109</f>
        <v>13634809.82</v>
      </c>
      <c r="L109" s="10">
        <f>H109*J109</f>
        <v>13634809.82</v>
      </c>
      <c r="M109" s="10">
        <f>I109*J109</f>
        <v>13634809.82</v>
      </c>
    </row>
    <row r="110" spans="1:13" ht="35.25" customHeight="1">
      <c r="A110" s="5"/>
      <c r="B110" s="4"/>
      <c r="C110" s="6" t="s">
        <v>48</v>
      </c>
      <c r="D110" s="6"/>
      <c r="E110" s="6"/>
      <c r="F110" s="4" t="s">
        <v>11</v>
      </c>
      <c r="G110" s="12">
        <v>0.67</v>
      </c>
      <c r="H110" s="12">
        <v>0.67</v>
      </c>
      <c r="I110" s="12">
        <v>0.67</v>
      </c>
      <c r="J110" s="12">
        <v>49668.22</v>
      </c>
      <c r="K110" s="10">
        <f>G110*J110</f>
        <v>33277.7074</v>
      </c>
      <c r="L110" s="10">
        <f>H110*J110</f>
        <v>33277.7074</v>
      </c>
      <c r="M110" s="10">
        <f>I110*J110</f>
        <v>33277.7074</v>
      </c>
    </row>
    <row r="111" spans="1:13" ht="50.25" customHeight="1">
      <c r="A111" s="5"/>
      <c r="B111" s="4"/>
      <c r="C111" s="6" t="s">
        <v>68</v>
      </c>
      <c r="D111" s="6"/>
      <c r="E111" s="6"/>
      <c r="F111" s="4" t="s">
        <v>11</v>
      </c>
      <c r="G111" s="12">
        <v>0.67</v>
      </c>
      <c r="H111" s="12">
        <v>0.67</v>
      </c>
      <c r="I111" s="12">
        <v>0.67</v>
      </c>
      <c r="J111" s="12">
        <v>144034.33</v>
      </c>
      <c r="K111" s="10">
        <f>G111*J111</f>
        <v>96503.0011</v>
      </c>
      <c r="L111" s="10">
        <f>H111*J111</f>
        <v>96503.0011</v>
      </c>
      <c r="M111" s="10">
        <f>I111*J111</f>
        <v>96503.0011</v>
      </c>
    </row>
    <row r="112" spans="1:13" ht="15.75">
      <c r="A112" s="5"/>
      <c r="B112" s="6" t="s">
        <v>21</v>
      </c>
      <c r="C112" s="11"/>
      <c r="D112" s="11"/>
      <c r="E112" s="11"/>
      <c r="F112" s="11"/>
      <c r="G112" s="11"/>
      <c r="H112" s="11"/>
      <c r="I112" s="11"/>
      <c r="J112" s="11"/>
      <c r="K112" s="10">
        <f>K113+K114+K115</f>
        <v>18485754.189799998</v>
      </c>
      <c r="L112" s="10">
        <f>L113+L114+L115</f>
        <v>18485754.189799998</v>
      </c>
      <c r="M112" s="10">
        <f>M113+M114+M115</f>
        <v>18485754.189799998</v>
      </c>
    </row>
    <row r="113" spans="1:13" ht="50.25" customHeight="1">
      <c r="A113" s="5"/>
      <c r="B113" s="6"/>
      <c r="C113" s="6" t="s">
        <v>19</v>
      </c>
      <c r="D113" s="6"/>
      <c r="E113" s="6"/>
      <c r="F113" s="4" t="s">
        <v>11</v>
      </c>
      <c r="G113" s="12">
        <v>344.34</v>
      </c>
      <c r="H113" s="12">
        <v>344.34</v>
      </c>
      <c r="I113" s="12">
        <v>344.34</v>
      </c>
      <c r="J113" s="12">
        <v>52550.34</v>
      </c>
      <c r="K113" s="10">
        <f>G113*J113</f>
        <v>18095184.0756</v>
      </c>
      <c r="L113" s="10">
        <f>H113*J113</f>
        <v>18095184.0756</v>
      </c>
      <c r="M113" s="10">
        <f>I113*J113</f>
        <v>18095184.0756</v>
      </c>
    </row>
    <row r="114" spans="1:13" ht="50.25" customHeight="1">
      <c r="A114" s="5"/>
      <c r="B114" s="4"/>
      <c r="C114" s="6" t="s">
        <v>48</v>
      </c>
      <c r="D114" s="6"/>
      <c r="E114" s="6"/>
      <c r="F114" s="4" t="s">
        <v>11</v>
      </c>
      <c r="G114" s="12">
        <v>2.66</v>
      </c>
      <c r="H114" s="12">
        <v>2.66</v>
      </c>
      <c r="I114" s="12">
        <v>2.66</v>
      </c>
      <c r="J114" s="10">
        <v>40289.87</v>
      </c>
      <c r="K114" s="10">
        <f>G114*J114</f>
        <v>107171.05420000001</v>
      </c>
      <c r="L114" s="10">
        <f>H114*J114</f>
        <v>107171.05420000001</v>
      </c>
      <c r="M114" s="10">
        <f>I114*J114</f>
        <v>107171.05420000001</v>
      </c>
    </row>
    <row r="115" spans="1:13" ht="50.25" customHeight="1">
      <c r="A115" s="5"/>
      <c r="B115" s="4"/>
      <c r="C115" s="6" t="s">
        <v>31</v>
      </c>
      <c r="D115" s="6"/>
      <c r="E115" s="6"/>
      <c r="F115" s="4" t="s">
        <v>22</v>
      </c>
      <c r="G115" s="12">
        <v>1.33</v>
      </c>
      <c r="H115" s="12">
        <v>1.33</v>
      </c>
      <c r="I115" s="12">
        <v>1.33</v>
      </c>
      <c r="J115" s="12">
        <v>213082</v>
      </c>
      <c r="K115" s="10">
        <f>G115*J115</f>
        <v>283399.06</v>
      </c>
      <c r="L115" s="10">
        <f>H115*J115</f>
        <v>283399.06</v>
      </c>
      <c r="M115" s="10">
        <f>I115*J115</f>
        <v>283399.06</v>
      </c>
    </row>
    <row r="116" spans="1:13" ht="12.75" customHeight="1">
      <c r="A116" s="5"/>
      <c r="B116" s="6" t="s">
        <v>24</v>
      </c>
      <c r="C116" s="11"/>
      <c r="D116" s="11"/>
      <c r="E116" s="11"/>
      <c r="F116" s="11"/>
      <c r="G116" s="11"/>
      <c r="H116" s="11"/>
      <c r="I116" s="11"/>
      <c r="J116" s="11"/>
      <c r="K116" s="10">
        <f>K117+K118</f>
        <v>2938331.24</v>
      </c>
      <c r="L116" s="10">
        <f>L117+L118</f>
        <v>2938331.24</v>
      </c>
      <c r="M116" s="10">
        <f>M117+M118</f>
        <v>2938331.24</v>
      </c>
    </row>
    <row r="117" spans="1:13" ht="45" customHeight="1">
      <c r="A117" s="5"/>
      <c r="B117" s="6"/>
      <c r="C117" s="6" t="s">
        <v>65</v>
      </c>
      <c r="D117" s="6"/>
      <c r="E117" s="6"/>
      <c r="F117" s="4" t="s">
        <v>25</v>
      </c>
      <c r="G117" s="12">
        <v>52</v>
      </c>
      <c r="H117" s="12">
        <v>52</v>
      </c>
      <c r="I117" s="12">
        <v>52</v>
      </c>
      <c r="J117" s="12">
        <v>56506.37</v>
      </c>
      <c r="K117" s="10">
        <f>G117*J117</f>
        <v>2938331.24</v>
      </c>
      <c r="L117" s="10">
        <f>H117*J117</f>
        <v>2938331.24</v>
      </c>
      <c r="M117" s="10">
        <f>I117*J117</f>
        <v>2938331.24</v>
      </c>
    </row>
    <row r="118" spans="1:13" ht="39" customHeight="1" hidden="1">
      <c r="A118" s="5"/>
      <c r="B118" s="6"/>
      <c r="C118" s="6" t="s">
        <v>64</v>
      </c>
      <c r="D118" s="6"/>
      <c r="E118" s="6"/>
      <c r="F118" s="4" t="s">
        <v>11</v>
      </c>
      <c r="G118" s="12">
        <v>0</v>
      </c>
      <c r="H118" s="12">
        <v>0</v>
      </c>
      <c r="I118" s="12">
        <v>0</v>
      </c>
      <c r="J118" s="12">
        <v>73515.97</v>
      </c>
      <c r="K118" s="10">
        <f>G118*J118</f>
        <v>0</v>
      </c>
      <c r="L118" s="10">
        <f>H118*J118</f>
        <v>0</v>
      </c>
      <c r="M118" s="10">
        <f>I118*J118</f>
        <v>0</v>
      </c>
    </row>
    <row r="119" spans="1:13" ht="18.75" customHeight="1">
      <c r="A119" s="5" t="s">
        <v>75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0">
        <f>K120+K128</f>
        <v>43462231.81279999</v>
      </c>
      <c r="L119" s="10">
        <f>L120+L128</f>
        <v>43462231.81279999</v>
      </c>
      <c r="M119" s="10">
        <f>M120+M128</f>
        <v>43462231.81279999</v>
      </c>
    </row>
    <row r="120" spans="1:13" ht="19.5" customHeight="1">
      <c r="A120" s="5"/>
      <c r="B120" s="6" t="s">
        <v>8</v>
      </c>
      <c r="C120" s="11"/>
      <c r="D120" s="11"/>
      <c r="E120" s="11"/>
      <c r="F120" s="11"/>
      <c r="G120" s="11"/>
      <c r="H120" s="11"/>
      <c r="I120" s="11"/>
      <c r="J120" s="11"/>
      <c r="K120" s="10">
        <f>K121+K123+K127+K125+K122+K124+K126</f>
        <v>36250045.98289999</v>
      </c>
      <c r="L120" s="10">
        <f>L121+L123+L127+L125+L122+L124+L126</f>
        <v>36250045.98289999</v>
      </c>
      <c r="M120" s="10">
        <f>M121+M123+M127+M125+M122+M124+M126</f>
        <v>36250045.98289999</v>
      </c>
    </row>
    <row r="121" spans="1:13" ht="58.5" customHeight="1">
      <c r="A121" s="5"/>
      <c r="B121" s="6"/>
      <c r="C121" s="6" t="s">
        <v>115</v>
      </c>
      <c r="D121" s="6"/>
      <c r="E121" s="6"/>
      <c r="F121" s="12" t="s">
        <v>11</v>
      </c>
      <c r="G121" s="12">
        <v>106</v>
      </c>
      <c r="H121" s="12">
        <v>106</v>
      </c>
      <c r="I121" s="12">
        <v>106</v>
      </c>
      <c r="J121" s="12">
        <v>58052.56</v>
      </c>
      <c r="K121" s="10">
        <f aca="true" t="shared" si="17" ref="K121:K127">G121*J121</f>
        <v>6153571.359999999</v>
      </c>
      <c r="L121" s="10">
        <f aca="true" t="shared" si="18" ref="L121:L127">H121*J121</f>
        <v>6153571.359999999</v>
      </c>
      <c r="M121" s="10">
        <f>I121*J121</f>
        <v>6153571.359999999</v>
      </c>
    </row>
    <row r="122" spans="1:13" ht="56.25" customHeight="1">
      <c r="A122" s="5"/>
      <c r="B122" s="6"/>
      <c r="C122" s="6" t="s">
        <v>116</v>
      </c>
      <c r="D122" s="6"/>
      <c r="E122" s="6"/>
      <c r="F122" s="12" t="s">
        <v>11</v>
      </c>
      <c r="G122" s="12">
        <v>3</v>
      </c>
      <c r="H122" s="12">
        <v>3</v>
      </c>
      <c r="I122" s="12">
        <v>3</v>
      </c>
      <c r="J122" s="12">
        <v>80843.82</v>
      </c>
      <c r="K122" s="10">
        <f t="shared" si="17"/>
        <v>242531.46000000002</v>
      </c>
      <c r="L122" s="10">
        <f t="shared" si="18"/>
        <v>242531.46000000002</v>
      </c>
      <c r="M122" s="10">
        <f>I122*J122</f>
        <v>242531.46000000002</v>
      </c>
    </row>
    <row r="123" spans="1:13" ht="27" customHeight="1">
      <c r="A123" s="5"/>
      <c r="B123" s="6"/>
      <c r="C123" s="11" t="s">
        <v>9</v>
      </c>
      <c r="D123" s="11"/>
      <c r="E123" s="11"/>
      <c r="F123" s="12" t="s">
        <v>11</v>
      </c>
      <c r="G123" s="12">
        <v>416.67</v>
      </c>
      <c r="H123" s="12">
        <v>416.67</v>
      </c>
      <c r="I123" s="12">
        <v>416.67</v>
      </c>
      <c r="J123" s="12">
        <v>52215.6</v>
      </c>
      <c r="K123" s="10">
        <f t="shared" si="17"/>
        <v>21756674.052</v>
      </c>
      <c r="L123" s="10">
        <f t="shared" si="18"/>
        <v>21756674.052</v>
      </c>
      <c r="M123" s="10">
        <f>I123*J123</f>
        <v>21756674.052</v>
      </c>
    </row>
    <row r="124" spans="1:13" ht="28.5" customHeight="1">
      <c r="A124" s="5"/>
      <c r="B124" s="4"/>
      <c r="C124" s="11" t="s">
        <v>44</v>
      </c>
      <c r="D124" s="11"/>
      <c r="E124" s="11"/>
      <c r="F124" s="12" t="s">
        <v>11</v>
      </c>
      <c r="G124" s="12">
        <v>31.33</v>
      </c>
      <c r="H124" s="12">
        <v>31.33</v>
      </c>
      <c r="I124" s="12">
        <v>31.33</v>
      </c>
      <c r="J124" s="12">
        <v>69415.59</v>
      </c>
      <c r="K124" s="10">
        <f t="shared" si="17"/>
        <v>2174790.4346999996</v>
      </c>
      <c r="L124" s="10">
        <f t="shared" si="18"/>
        <v>2174790.4346999996</v>
      </c>
      <c r="M124" s="10">
        <f>I124*J124</f>
        <v>2174790.4346999996</v>
      </c>
    </row>
    <row r="125" spans="1:13" ht="32.25" customHeight="1" hidden="1">
      <c r="A125" s="5"/>
      <c r="B125" s="4"/>
      <c r="C125" s="6" t="s">
        <v>73</v>
      </c>
      <c r="D125" s="6"/>
      <c r="E125" s="6"/>
      <c r="F125" s="12" t="s">
        <v>11</v>
      </c>
      <c r="G125" s="12">
        <v>0</v>
      </c>
      <c r="H125" s="12">
        <v>0</v>
      </c>
      <c r="I125" s="12">
        <v>0</v>
      </c>
      <c r="J125" s="12">
        <v>11018.67</v>
      </c>
      <c r="K125" s="10">
        <f t="shared" si="17"/>
        <v>0</v>
      </c>
      <c r="L125" s="10">
        <f t="shared" si="18"/>
        <v>0</v>
      </c>
      <c r="M125" s="10">
        <f>I125*L125</f>
        <v>0</v>
      </c>
    </row>
    <row r="126" spans="1:13" ht="33.75" customHeight="1">
      <c r="A126" s="5"/>
      <c r="B126" s="4"/>
      <c r="C126" s="6" t="s">
        <v>53</v>
      </c>
      <c r="D126" s="6"/>
      <c r="E126" s="6"/>
      <c r="F126" s="12" t="s">
        <v>11</v>
      </c>
      <c r="G126" s="12">
        <v>1</v>
      </c>
      <c r="H126" s="12">
        <v>1</v>
      </c>
      <c r="I126" s="12">
        <v>1</v>
      </c>
      <c r="J126" s="12">
        <v>18863.16</v>
      </c>
      <c r="K126" s="10">
        <f t="shared" si="17"/>
        <v>18863.16</v>
      </c>
      <c r="L126" s="10">
        <f t="shared" si="18"/>
        <v>18863.16</v>
      </c>
      <c r="M126" s="10">
        <f>I126*J126</f>
        <v>18863.16</v>
      </c>
    </row>
    <row r="127" spans="1:13" ht="51.75" customHeight="1">
      <c r="A127" s="5"/>
      <c r="B127" s="4"/>
      <c r="C127" s="6" t="s">
        <v>117</v>
      </c>
      <c r="D127" s="6"/>
      <c r="E127" s="6"/>
      <c r="F127" s="12" t="s">
        <v>11</v>
      </c>
      <c r="G127" s="12">
        <v>48.67</v>
      </c>
      <c r="H127" s="12">
        <v>48.67</v>
      </c>
      <c r="I127" s="12">
        <v>48.67</v>
      </c>
      <c r="J127" s="12">
        <v>121298.86</v>
      </c>
      <c r="K127" s="10">
        <f t="shared" si="17"/>
        <v>5903615.5162</v>
      </c>
      <c r="L127" s="10">
        <f t="shared" si="18"/>
        <v>5903615.5162</v>
      </c>
      <c r="M127" s="10">
        <f>I127*J127</f>
        <v>5903615.5162</v>
      </c>
    </row>
    <row r="128" spans="1:13" ht="27" customHeight="1">
      <c r="A128" s="5"/>
      <c r="B128" s="6" t="s">
        <v>10</v>
      </c>
      <c r="C128" s="11"/>
      <c r="D128" s="11"/>
      <c r="E128" s="11"/>
      <c r="F128" s="11"/>
      <c r="G128" s="11"/>
      <c r="H128" s="11"/>
      <c r="I128" s="11"/>
      <c r="J128" s="11"/>
      <c r="K128" s="10">
        <f>K129+K131+K133+K136+K130+K132+K134+K135</f>
        <v>7212185.829899999</v>
      </c>
      <c r="L128" s="10">
        <f>L129+L131+L133+L136+L130+L132+L134+L135</f>
        <v>7212185.829899999</v>
      </c>
      <c r="M128" s="10">
        <f>M129+M131+M133+M136+M130+M132+M134+M135</f>
        <v>7212185.829899999</v>
      </c>
    </row>
    <row r="129" spans="1:13" ht="49.5" customHeight="1">
      <c r="A129" s="5"/>
      <c r="B129" s="6"/>
      <c r="C129" s="6" t="s">
        <v>118</v>
      </c>
      <c r="D129" s="6"/>
      <c r="E129" s="6"/>
      <c r="F129" s="4" t="s">
        <v>12</v>
      </c>
      <c r="G129" s="12">
        <v>106</v>
      </c>
      <c r="H129" s="12">
        <v>106</v>
      </c>
      <c r="I129" s="12">
        <v>106</v>
      </c>
      <c r="J129" s="12">
        <v>11908.72</v>
      </c>
      <c r="K129" s="10">
        <f aca="true" t="shared" si="19" ref="K129:K136">G129*J129</f>
        <v>1262324.3199999998</v>
      </c>
      <c r="L129" s="10">
        <f aca="true" t="shared" si="20" ref="L129:L136">H129*J129</f>
        <v>1262324.3199999998</v>
      </c>
      <c r="M129" s="10">
        <f aca="true" t="shared" si="21" ref="M129:M136">I129*J129</f>
        <v>1262324.3199999998</v>
      </c>
    </row>
    <row r="130" spans="1:13" ht="50.25" customHeight="1">
      <c r="A130" s="5"/>
      <c r="B130" s="6"/>
      <c r="C130" s="6" t="s">
        <v>119</v>
      </c>
      <c r="D130" s="6"/>
      <c r="E130" s="6"/>
      <c r="F130" s="4" t="s">
        <v>12</v>
      </c>
      <c r="G130" s="12">
        <v>3</v>
      </c>
      <c r="H130" s="12">
        <v>3</v>
      </c>
      <c r="I130" s="12">
        <v>3</v>
      </c>
      <c r="J130" s="12">
        <v>16142.86</v>
      </c>
      <c r="K130" s="10">
        <f t="shared" si="19"/>
        <v>48428.58</v>
      </c>
      <c r="L130" s="10">
        <f t="shared" si="20"/>
        <v>48428.58</v>
      </c>
      <c r="M130" s="10">
        <f t="shared" si="21"/>
        <v>48428.58</v>
      </c>
    </row>
    <row r="131" spans="1:13" ht="49.5" customHeight="1">
      <c r="A131" s="5"/>
      <c r="B131" s="6"/>
      <c r="C131" s="11" t="s">
        <v>9</v>
      </c>
      <c r="D131" s="11"/>
      <c r="E131" s="11"/>
      <c r="F131" s="4" t="s">
        <v>12</v>
      </c>
      <c r="G131" s="12">
        <v>416.67</v>
      </c>
      <c r="H131" s="12">
        <v>416.67</v>
      </c>
      <c r="I131" s="12">
        <v>416.67</v>
      </c>
      <c r="J131" s="12">
        <v>10331.47</v>
      </c>
      <c r="K131" s="10">
        <f t="shared" si="19"/>
        <v>4304813.6049</v>
      </c>
      <c r="L131" s="10">
        <f t="shared" si="20"/>
        <v>4304813.6049</v>
      </c>
      <c r="M131" s="10">
        <f t="shared" si="21"/>
        <v>4304813.6049</v>
      </c>
    </row>
    <row r="132" spans="1:13" ht="49.5" customHeight="1">
      <c r="A132" s="5"/>
      <c r="B132" s="6"/>
      <c r="C132" s="11" t="s">
        <v>44</v>
      </c>
      <c r="D132" s="11"/>
      <c r="E132" s="11"/>
      <c r="F132" s="4" t="s">
        <v>12</v>
      </c>
      <c r="G132" s="12">
        <v>31.33</v>
      </c>
      <c r="H132" s="12">
        <v>31.33</v>
      </c>
      <c r="I132" s="12">
        <v>31.33</v>
      </c>
      <c r="J132" s="12">
        <v>15206.05</v>
      </c>
      <c r="K132" s="10">
        <f t="shared" si="19"/>
        <v>476405.54649999994</v>
      </c>
      <c r="L132" s="10">
        <f t="shared" si="20"/>
        <v>476405.54649999994</v>
      </c>
      <c r="M132" s="10">
        <f t="shared" si="21"/>
        <v>476405.54649999994</v>
      </c>
    </row>
    <row r="133" spans="1:13" ht="84.75" customHeight="1">
      <c r="A133" s="5"/>
      <c r="B133" s="6"/>
      <c r="C133" s="11" t="s">
        <v>13</v>
      </c>
      <c r="D133" s="11"/>
      <c r="E133" s="11"/>
      <c r="F133" s="4" t="s">
        <v>14</v>
      </c>
      <c r="G133" s="12">
        <v>57.67</v>
      </c>
      <c r="H133" s="12">
        <v>57.67</v>
      </c>
      <c r="I133" s="12">
        <v>57.67</v>
      </c>
      <c r="J133" s="12">
        <v>8273.71</v>
      </c>
      <c r="K133" s="10">
        <f t="shared" si="19"/>
        <v>477144.85569999996</v>
      </c>
      <c r="L133" s="10">
        <f t="shared" si="20"/>
        <v>477144.85569999996</v>
      </c>
      <c r="M133" s="10">
        <f t="shared" si="21"/>
        <v>477144.85569999996</v>
      </c>
    </row>
    <row r="134" spans="1:13" ht="83.25" customHeight="1">
      <c r="A134" s="5"/>
      <c r="B134" s="6"/>
      <c r="C134" s="11" t="s">
        <v>55</v>
      </c>
      <c r="D134" s="11"/>
      <c r="E134" s="11"/>
      <c r="F134" s="4" t="s">
        <v>14</v>
      </c>
      <c r="G134" s="12">
        <v>0</v>
      </c>
      <c r="H134" s="12">
        <v>0</v>
      </c>
      <c r="I134" s="12">
        <v>0</v>
      </c>
      <c r="J134" s="12">
        <v>0</v>
      </c>
      <c r="K134" s="10">
        <f t="shared" si="19"/>
        <v>0</v>
      </c>
      <c r="L134" s="10">
        <f t="shared" si="20"/>
        <v>0</v>
      </c>
      <c r="M134" s="10">
        <f t="shared" si="21"/>
        <v>0</v>
      </c>
    </row>
    <row r="135" spans="1:13" ht="82.5" customHeight="1">
      <c r="A135" s="5"/>
      <c r="B135" s="6"/>
      <c r="C135" s="11" t="s">
        <v>54</v>
      </c>
      <c r="D135" s="11"/>
      <c r="E135" s="11"/>
      <c r="F135" s="4" t="s">
        <v>14</v>
      </c>
      <c r="G135" s="12">
        <v>0</v>
      </c>
      <c r="H135" s="12">
        <v>0</v>
      </c>
      <c r="I135" s="12">
        <v>0</v>
      </c>
      <c r="J135" s="12">
        <v>7545.43</v>
      </c>
      <c r="K135" s="10">
        <f t="shared" si="19"/>
        <v>0</v>
      </c>
      <c r="L135" s="10">
        <f t="shared" si="20"/>
        <v>0</v>
      </c>
      <c r="M135" s="10">
        <f t="shared" si="21"/>
        <v>0</v>
      </c>
    </row>
    <row r="136" spans="1:13" ht="58.5" customHeight="1">
      <c r="A136" s="5"/>
      <c r="B136" s="6"/>
      <c r="C136" s="6" t="s">
        <v>114</v>
      </c>
      <c r="D136" s="6"/>
      <c r="E136" s="6"/>
      <c r="F136" s="4" t="s">
        <v>12</v>
      </c>
      <c r="G136" s="12">
        <v>48.67</v>
      </c>
      <c r="H136" s="12">
        <v>48.67</v>
      </c>
      <c r="I136" s="12">
        <v>48.67</v>
      </c>
      <c r="J136" s="12">
        <v>13212.84</v>
      </c>
      <c r="K136" s="10">
        <f t="shared" si="19"/>
        <v>643068.9228000001</v>
      </c>
      <c r="L136" s="10">
        <f t="shared" si="20"/>
        <v>643068.9228000001</v>
      </c>
      <c r="M136" s="10">
        <f t="shared" si="21"/>
        <v>643068.9228000001</v>
      </c>
    </row>
    <row r="137" spans="1:13" ht="15.75">
      <c r="A137" s="5" t="s">
        <v>34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0">
        <f>K138+K142+K147+K150</f>
        <v>8927285.355500001</v>
      </c>
      <c r="L137" s="10">
        <f>L138+L142+L147+L150</f>
        <v>8927285.355500001</v>
      </c>
      <c r="M137" s="10">
        <f>M138+M142+M147+M150</f>
        <v>8927285.355500001</v>
      </c>
    </row>
    <row r="138" spans="1:13" ht="25.5" customHeight="1">
      <c r="A138" s="5"/>
      <c r="B138" s="6" t="s">
        <v>17</v>
      </c>
      <c r="C138" s="11"/>
      <c r="D138" s="11"/>
      <c r="E138" s="11"/>
      <c r="F138" s="11"/>
      <c r="G138" s="11"/>
      <c r="H138" s="11"/>
      <c r="I138" s="11"/>
      <c r="J138" s="11"/>
      <c r="K138" s="10">
        <f>K139+K141+K140</f>
        <v>2329350.6344000003</v>
      </c>
      <c r="L138" s="10">
        <f>L139+L141+L140</f>
        <v>2329350.6344000003</v>
      </c>
      <c r="M138" s="10">
        <f>M139+M141+M140</f>
        <v>2329350.6344000003</v>
      </c>
    </row>
    <row r="139" spans="1:13" ht="35.25" customHeight="1">
      <c r="A139" s="5"/>
      <c r="B139" s="6"/>
      <c r="C139" s="6" t="s">
        <v>95</v>
      </c>
      <c r="D139" s="6"/>
      <c r="E139" s="6"/>
      <c r="F139" s="4" t="s">
        <v>11</v>
      </c>
      <c r="G139" s="12">
        <v>2.33</v>
      </c>
      <c r="H139" s="12">
        <v>2.33</v>
      </c>
      <c r="I139" s="12">
        <v>2.33</v>
      </c>
      <c r="J139" s="12">
        <f>J89</f>
        <v>53009.09</v>
      </c>
      <c r="K139" s="10">
        <f>G139*J139</f>
        <v>123511.1797</v>
      </c>
      <c r="L139" s="10">
        <f>H139*J139</f>
        <v>123511.1797</v>
      </c>
      <c r="M139" s="10">
        <f>I139*J139</f>
        <v>123511.1797</v>
      </c>
    </row>
    <row r="140" spans="1:13" ht="53.25" customHeight="1">
      <c r="A140" s="5"/>
      <c r="B140" s="6"/>
      <c r="C140" s="6" t="s">
        <v>96</v>
      </c>
      <c r="D140" s="6"/>
      <c r="E140" s="6"/>
      <c r="F140" s="4" t="s">
        <v>11</v>
      </c>
      <c r="G140" s="12">
        <v>0.67</v>
      </c>
      <c r="H140" s="12">
        <v>0.67</v>
      </c>
      <c r="I140" s="12">
        <v>0.67</v>
      </c>
      <c r="J140" s="12">
        <v>159906.91</v>
      </c>
      <c r="K140" s="10">
        <f>G140*J140</f>
        <v>107137.6297</v>
      </c>
      <c r="L140" s="10">
        <f>H140*J140</f>
        <v>107137.6297</v>
      </c>
      <c r="M140" s="10">
        <f>I140*J140</f>
        <v>107137.6297</v>
      </c>
    </row>
    <row r="141" spans="1:13" ht="48" customHeight="1">
      <c r="A141" s="5"/>
      <c r="B141" s="6"/>
      <c r="C141" s="6" t="s">
        <v>87</v>
      </c>
      <c r="D141" s="6"/>
      <c r="E141" s="6"/>
      <c r="F141" s="4" t="s">
        <v>11</v>
      </c>
      <c r="G141" s="12">
        <v>31.66</v>
      </c>
      <c r="H141" s="12">
        <v>31.66</v>
      </c>
      <c r="I141" s="12">
        <v>31.66</v>
      </c>
      <c r="J141" s="12">
        <v>66288.75</v>
      </c>
      <c r="K141" s="10">
        <f>G141*J141</f>
        <v>2098701.825</v>
      </c>
      <c r="L141" s="10">
        <f>H141*J141</f>
        <v>2098701.825</v>
      </c>
      <c r="M141" s="10">
        <f>I141*J141</f>
        <v>2098701.825</v>
      </c>
    </row>
    <row r="142" spans="1:13" ht="15.75">
      <c r="A142" s="5"/>
      <c r="B142" s="6" t="s">
        <v>21</v>
      </c>
      <c r="C142" s="11"/>
      <c r="D142" s="11"/>
      <c r="E142" s="11"/>
      <c r="F142" s="11"/>
      <c r="G142" s="11"/>
      <c r="H142" s="11"/>
      <c r="I142" s="11"/>
      <c r="J142" s="11"/>
      <c r="K142" s="10">
        <f>K143+K144+K145+K146</f>
        <v>3872752.7852</v>
      </c>
      <c r="L142" s="10">
        <f>L143+L144+L145+L146</f>
        <v>3872752.7852</v>
      </c>
      <c r="M142" s="10">
        <f>M143+M144+M145+M146</f>
        <v>3872752.7852</v>
      </c>
    </row>
    <row r="143" spans="1:13" ht="60.75" customHeight="1">
      <c r="A143" s="5"/>
      <c r="B143" s="6"/>
      <c r="C143" s="6" t="s">
        <v>18</v>
      </c>
      <c r="D143" s="6"/>
      <c r="E143" s="6"/>
      <c r="F143" s="4" t="s">
        <v>11</v>
      </c>
      <c r="G143" s="12">
        <v>3.67</v>
      </c>
      <c r="H143" s="12">
        <v>3.67</v>
      </c>
      <c r="I143" s="12">
        <v>3.67</v>
      </c>
      <c r="J143" s="10">
        <v>53819.98</v>
      </c>
      <c r="K143" s="10">
        <f>G143*J143</f>
        <v>197519.3266</v>
      </c>
      <c r="L143" s="10">
        <f>H143*J143</f>
        <v>197519.3266</v>
      </c>
      <c r="M143" s="10">
        <f>I143*J143</f>
        <v>197519.3266</v>
      </c>
    </row>
    <row r="144" spans="1:13" ht="63.75" customHeight="1">
      <c r="A144" s="5"/>
      <c r="B144" s="6"/>
      <c r="C144" s="6" t="s">
        <v>19</v>
      </c>
      <c r="D144" s="6"/>
      <c r="E144" s="6"/>
      <c r="F144" s="4" t="s">
        <v>11</v>
      </c>
      <c r="G144" s="12">
        <v>44</v>
      </c>
      <c r="H144" s="12">
        <v>44</v>
      </c>
      <c r="I144" s="12">
        <v>44</v>
      </c>
      <c r="J144" s="12">
        <v>71476.28</v>
      </c>
      <c r="K144" s="10">
        <f>G144*J144</f>
        <v>3144956.32</v>
      </c>
      <c r="L144" s="10">
        <f>H144*J144</f>
        <v>3144956.32</v>
      </c>
      <c r="M144" s="10">
        <f>I144*J144</f>
        <v>3144956.32</v>
      </c>
    </row>
    <row r="145" spans="1:13" ht="121.5" customHeight="1">
      <c r="A145" s="5"/>
      <c r="B145" s="6"/>
      <c r="C145" s="6" t="s">
        <v>66</v>
      </c>
      <c r="D145" s="6"/>
      <c r="E145" s="6"/>
      <c r="F145" s="4" t="s">
        <v>22</v>
      </c>
      <c r="G145" s="12">
        <v>1.34</v>
      </c>
      <c r="H145" s="12">
        <v>1.34</v>
      </c>
      <c r="I145" s="12">
        <v>1.34</v>
      </c>
      <c r="J145" s="12">
        <v>236712.79</v>
      </c>
      <c r="K145" s="10">
        <f>G145*J145</f>
        <v>317195.1386</v>
      </c>
      <c r="L145" s="10">
        <f>H145*J145</f>
        <v>317195.1386</v>
      </c>
      <c r="M145" s="10">
        <f>I145*J145</f>
        <v>317195.1386</v>
      </c>
    </row>
    <row r="146" spans="1:13" ht="117.75" customHeight="1">
      <c r="A146" s="5"/>
      <c r="B146" s="4"/>
      <c r="C146" s="6" t="s">
        <v>23</v>
      </c>
      <c r="D146" s="6"/>
      <c r="E146" s="6"/>
      <c r="F146" s="4" t="s">
        <v>22</v>
      </c>
      <c r="G146" s="12">
        <v>1</v>
      </c>
      <c r="H146" s="12">
        <v>1</v>
      </c>
      <c r="I146" s="12">
        <v>1</v>
      </c>
      <c r="J146" s="10">
        <v>213082</v>
      </c>
      <c r="K146" s="10">
        <f>G146*J146</f>
        <v>213082</v>
      </c>
      <c r="L146" s="10">
        <f>H146*J146</f>
        <v>213082</v>
      </c>
      <c r="M146" s="10">
        <f>I146*J146</f>
        <v>213082</v>
      </c>
    </row>
    <row r="147" spans="1:13" ht="12.75" customHeight="1">
      <c r="A147" s="5"/>
      <c r="B147" s="6" t="s">
        <v>24</v>
      </c>
      <c r="C147" s="11"/>
      <c r="D147" s="11"/>
      <c r="E147" s="11"/>
      <c r="F147" s="11"/>
      <c r="G147" s="11"/>
      <c r="H147" s="11"/>
      <c r="I147" s="11"/>
      <c r="J147" s="11"/>
      <c r="K147" s="10">
        <f>K148+K149</f>
        <v>266025.6747</v>
      </c>
      <c r="L147" s="10">
        <f>L148+L149</f>
        <v>266025.6747</v>
      </c>
      <c r="M147" s="10">
        <f>M148+M149</f>
        <v>266025.6747</v>
      </c>
    </row>
    <row r="148" spans="1:13" ht="73.5" customHeight="1">
      <c r="A148" s="5"/>
      <c r="B148" s="6"/>
      <c r="C148" s="6" t="s">
        <v>65</v>
      </c>
      <c r="D148" s="6"/>
      <c r="E148" s="6"/>
      <c r="F148" s="4" t="s">
        <v>25</v>
      </c>
      <c r="G148" s="12">
        <v>3.33</v>
      </c>
      <c r="H148" s="12">
        <v>3.33</v>
      </c>
      <c r="I148" s="12">
        <v>3.33</v>
      </c>
      <c r="J148" s="12">
        <f>J98</f>
        <v>79887.59</v>
      </c>
      <c r="K148" s="10">
        <f>G148*J148</f>
        <v>266025.6747</v>
      </c>
      <c r="L148" s="10">
        <f>H148*J148</f>
        <v>266025.6747</v>
      </c>
      <c r="M148" s="10">
        <f>I148*J148</f>
        <v>266025.6747</v>
      </c>
    </row>
    <row r="149" spans="1:13" ht="32.25" customHeight="1" hidden="1">
      <c r="A149" s="5"/>
      <c r="B149" s="6"/>
      <c r="C149" s="6" t="s">
        <v>64</v>
      </c>
      <c r="D149" s="6"/>
      <c r="E149" s="6"/>
      <c r="F149" s="4" t="s">
        <v>11</v>
      </c>
      <c r="G149" s="12">
        <v>0</v>
      </c>
      <c r="H149" s="12">
        <v>0</v>
      </c>
      <c r="I149" s="12">
        <v>0</v>
      </c>
      <c r="J149" s="12"/>
      <c r="K149" s="10">
        <f>G149*J149</f>
        <v>0</v>
      </c>
      <c r="L149" s="10">
        <f>H149*J149</f>
        <v>0</v>
      </c>
      <c r="M149" s="10">
        <f>I149*J149</f>
        <v>0</v>
      </c>
    </row>
    <row r="150" spans="1:13" ht="15.75">
      <c r="A150" s="5" t="s">
        <v>77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0">
        <f>K151+K154</f>
        <v>2459156.2612</v>
      </c>
      <c r="L150" s="10">
        <f>L151+L154</f>
        <v>2459156.2612</v>
      </c>
      <c r="M150" s="10">
        <f>M151+M154</f>
        <v>2459156.2612</v>
      </c>
    </row>
    <row r="151" spans="1:13" ht="15.75">
      <c r="A151" s="5"/>
      <c r="B151" s="6" t="s">
        <v>8</v>
      </c>
      <c r="C151" s="11"/>
      <c r="D151" s="11"/>
      <c r="E151" s="11"/>
      <c r="F151" s="11"/>
      <c r="G151" s="11"/>
      <c r="H151" s="11"/>
      <c r="I151" s="11"/>
      <c r="J151" s="11"/>
      <c r="K151" s="10">
        <f>K152+K153</f>
        <v>2023684.8147</v>
      </c>
      <c r="L151" s="10">
        <f>L152+L153</f>
        <v>2023684.8147</v>
      </c>
      <c r="M151" s="10">
        <f>M152+M153</f>
        <v>2023684.8147</v>
      </c>
    </row>
    <row r="152" spans="1:13" ht="81" customHeight="1">
      <c r="A152" s="5"/>
      <c r="B152" s="6"/>
      <c r="C152" s="6" t="s">
        <v>80</v>
      </c>
      <c r="D152" s="6"/>
      <c r="E152" s="6"/>
      <c r="F152" s="12" t="s">
        <v>11</v>
      </c>
      <c r="G152" s="12">
        <v>5</v>
      </c>
      <c r="H152" s="12">
        <v>5</v>
      </c>
      <c r="I152" s="12">
        <v>5</v>
      </c>
      <c r="J152" s="12">
        <v>80843.82</v>
      </c>
      <c r="K152" s="10">
        <f>G152*J152</f>
        <v>404219.10000000003</v>
      </c>
      <c r="L152" s="10">
        <f>H152*J152</f>
        <v>404219.10000000003</v>
      </c>
      <c r="M152" s="10">
        <f>I152*J152</f>
        <v>404219.10000000003</v>
      </c>
    </row>
    <row r="153" spans="1:13" ht="20.25" customHeight="1">
      <c r="A153" s="5"/>
      <c r="B153" s="6"/>
      <c r="C153" s="11" t="s">
        <v>44</v>
      </c>
      <c r="D153" s="11"/>
      <c r="E153" s="11"/>
      <c r="F153" s="12" t="s">
        <v>11</v>
      </c>
      <c r="G153" s="12">
        <v>23.33</v>
      </c>
      <c r="H153" s="12">
        <v>23.33</v>
      </c>
      <c r="I153" s="12">
        <v>23.33</v>
      </c>
      <c r="J153" s="12">
        <v>69415.59</v>
      </c>
      <c r="K153" s="10">
        <f>G153*J153</f>
        <v>1619465.7147</v>
      </c>
      <c r="L153" s="10">
        <f>H153*J153</f>
        <v>1619465.7147</v>
      </c>
      <c r="M153" s="10">
        <f>I153*J153</f>
        <v>1619465.7147</v>
      </c>
    </row>
    <row r="154" spans="1:13" ht="15.75">
      <c r="A154" s="5"/>
      <c r="B154" s="6" t="s">
        <v>10</v>
      </c>
      <c r="C154" s="11"/>
      <c r="D154" s="11"/>
      <c r="E154" s="11"/>
      <c r="F154" s="11"/>
      <c r="G154" s="11"/>
      <c r="H154" s="11"/>
      <c r="I154" s="11"/>
      <c r="J154" s="11"/>
      <c r="K154" s="10">
        <f>K155+K156</f>
        <v>435471.44649999996</v>
      </c>
      <c r="L154" s="10">
        <f>L155+L156</f>
        <v>435471.44649999996</v>
      </c>
      <c r="M154" s="10">
        <f>M155+M156</f>
        <v>435471.44649999996</v>
      </c>
    </row>
    <row r="155" spans="1:13" ht="54.75" customHeight="1">
      <c r="A155" s="5"/>
      <c r="B155" s="6"/>
      <c r="C155" s="6" t="s">
        <v>120</v>
      </c>
      <c r="D155" s="6"/>
      <c r="E155" s="6"/>
      <c r="F155" s="4" t="s">
        <v>12</v>
      </c>
      <c r="G155" s="12">
        <v>5</v>
      </c>
      <c r="H155" s="12">
        <v>5</v>
      </c>
      <c r="I155" s="12">
        <v>5</v>
      </c>
      <c r="J155" s="12">
        <v>16142.86</v>
      </c>
      <c r="K155" s="10">
        <f>G155*J155</f>
        <v>80714.3</v>
      </c>
      <c r="L155" s="10">
        <f>H155*J155</f>
        <v>80714.3</v>
      </c>
      <c r="M155" s="10">
        <f>I155*J155</f>
        <v>80714.3</v>
      </c>
    </row>
    <row r="156" spans="1:13" ht="58.5" customHeight="1">
      <c r="A156" s="5"/>
      <c r="B156" s="6"/>
      <c r="C156" s="11" t="s">
        <v>44</v>
      </c>
      <c r="D156" s="11"/>
      <c r="E156" s="11"/>
      <c r="F156" s="4" t="s">
        <v>12</v>
      </c>
      <c r="G156" s="12">
        <v>23.33</v>
      </c>
      <c r="H156" s="12">
        <v>23.33</v>
      </c>
      <c r="I156" s="12">
        <v>23.33</v>
      </c>
      <c r="J156" s="12">
        <v>15206.05</v>
      </c>
      <c r="K156" s="10">
        <f>G156*J156</f>
        <v>354757.1465</v>
      </c>
      <c r="L156" s="10">
        <f>H156*J156</f>
        <v>354757.1465</v>
      </c>
      <c r="M156" s="10">
        <f>I156*J156</f>
        <v>354757.1465</v>
      </c>
    </row>
    <row r="157" spans="1:13" ht="15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0"/>
      <c r="L157" s="10"/>
      <c r="M157" s="10"/>
    </row>
    <row r="158" spans="1:13" ht="15.75">
      <c r="A158" s="5" t="s">
        <v>35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0">
        <f>K160+K161+K162+K164+K163</f>
        <v>19462935.599999998</v>
      </c>
      <c r="L158" s="10">
        <f>L160+L161+L162+L164+L163</f>
        <v>19462935.599999998</v>
      </c>
      <c r="M158" s="10">
        <f>M160+M161+M162+M164+M163</f>
        <v>19462935.599999998</v>
      </c>
    </row>
    <row r="159" spans="1:13" ht="56.25" customHeight="1">
      <c r="A159" s="5"/>
      <c r="B159" s="4" t="s">
        <v>57</v>
      </c>
      <c r="C159" s="11"/>
      <c r="D159" s="11"/>
      <c r="E159" s="11"/>
      <c r="F159" s="11"/>
      <c r="G159" s="11"/>
      <c r="H159" s="11"/>
      <c r="I159" s="11"/>
      <c r="J159" s="11"/>
      <c r="K159" s="10"/>
      <c r="L159" s="10"/>
      <c r="M159" s="10"/>
    </row>
    <row r="160" spans="1:13" ht="22.5" customHeight="1">
      <c r="A160" s="5"/>
      <c r="B160" s="4" t="s">
        <v>100</v>
      </c>
      <c r="C160" s="11" t="s">
        <v>43</v>
      </c>
      <c r="D160" s="11"/>
      <c r="E160" s="11"/>
      <c r="F160" s="4" t="s">
        <v>11</v>
      </c>
      <c r="G160" s="12">
        <v>26168</v>
      </c>
      <c r="H160" s="12">
        <v>26168</v>
      </c>
      <c r="I160" s="12">
        <v>26168</v>
      </c>
      <c r="J160" s="12">
        <v>184.35</v>
      </c>
      <c r="K160" s="10">
        <f>G160*J160</f>
        <v>4824070.8</v>
      </c>
      <c r="L160" s="10">
        <f>H160*J160</f>
        <v>4824070.8</v>
      </c>
      <c r="M160" s="10">
        <f>I160*J160</f>
        <v>4824070.8</v>
      </c>
    </row>
    <row r="161" spans="1:13" ht="22.5" customHeight="1">
      <c r="A161" s="5"/>
      <c r="B161" s="4" t="s">
        <v>101</v>
      </c>
      <c r="C161" s="11" t="s">
        <v>43</v>
      </c>
      <c r="D161" s="11"/>
      <c r="E161" s="11"/>
      <c r="F161" s="4" t="s">
        <v>11</v>
      </c>
      <c r="G161" s="12">
        <v>43856</v>
      </c>
      <c r="H161" s="12">
        <v>43856</v>
      </c>
      <c r="I161" s="12">
        <v>43856</v>
      </c>
      <c r="J161" s="12">
        <v>184.35</v>
      </c>
      <c r="K161" s="10">
        <f>G161*J161</f>
        <v>8084853.6</v>
      </c>
      <c r="L161" s="10">
        <f>H161*J161</f>
        <v>8084853.6</v>
      </c>
      <c r="M161" s="10">
        <f>I161*J161</f>
        <v>8084853.6</v>
      </c>
    </row>
    <row r="162" spans="1:13" ht="22.5" customHeight="1">
      <c r="A162" s="5"/>
      <c r="B162" s="4" t="s">
        <v>107</v>
      </c>
      <c r="C162" s="11" t="s">
        <v>43</v>
      </c>
      <c r="D162" s="11"/>
      <c r="E162" s="11"/>
      <c r="F162" s="4" t="s">
        <v>11</v>
      </c>
      <c r="G162" s="12">
        <v>8840</v>
      </c>
      <c r="H162" s="12">
        <v>8840</v>
      </c>
      <c r="I162" s="12">
        <v>8840</v>
      </c>
      <c r="J162" s="12">
        <v>184.35</v>
      </c>
      <c r="K162" s="10">
        <f>G162*J162</f>
        <v>1629654</v>
      </c>
      <c r="L162" s="10">
        <f>H162*J162</f>
        <v>1629654</v>
      </c>
      <c r="M162" s="10">
        <f>I162*J162</f>
        <v>1629654</v>
      </c>
    </row>
    <row r="163" spans="1:13" ht="22.5" customHeight="1">
      <c r="A163" s="5"/>
      <c r="B163" s="4" t="s">
        <v>109</v>
      </c>
      <c r="C163" s="11" t="s">
        <v>43</v>
      </c>
      <c r="D163" s="11"/>
      <c r="E163" s="11"/>
      <c r="F163" s="4" t="s">
        <v>11</v>
      </c>
      <c r="G163" s="12">
        <v>8248</v>
      </c>
      <c r="H163" s="12">
        <v>8248</v>
      </c>
      <c r="I163" s="12">
        <v>8248</v>
      </c>
      <c r="J163" s="12">
        <v>184.35</v>
      </c>
      <c r="K163" s="10">
        <f>G163*J163</f>
        <v>1520518.8</v>
      </c>
      <c r="L163" s="10">
        <f>H163*J163</f>
        <v>1520518.8</v>
      </c>
      <c r="M163" s="10">
        <f>I163*J163</f>
        <v>1520518.8</v>
      </c>
    </row>
    <row r="164" spans="1:13" ht="22.5" customHeight="1">
      <c r="A164" s="5"/>
      <c r="B164" s="4" t="s">
        <v>102</v>
      </c>
      <c r="C164" s="11" t="s">
        <v>43</v>
      </c>
      <c r="D164" s="11"/>
      <c r="E164" s="11"/>
      <c r="F164" s="4" t="s">
        <v>11</v>
      </c>
      <c r="G164" s="12">
        <v>18464</v>
      </c>
      <c r="H164" s="12">
        <v>18464</v>
      </c>
      <c r="I164" s="12">
        <v>18464</v>
      </c>
      <c r="J164" s="12">
        <v>184.35</v>
      </c>
      <c r="K164" s="10">
        <f>G164*J164</f>
        <v>3403838.4</v>
      </c>
      <c r="L164" s="10">
        <f>H164*J164</f>
        <v>3403838.4</v>
      </c>
      <c r="M164" s="10">
        <f>I164*J164</f>
        <v>3403838.4</v>
      </c>
    </row>
    <row r="165" spans="1:13" ht="15.75">
      <c r="A165" s="5"/>
      <c r="B165" s="4"/>
      <c r="C165" s="11"/>
      <c r="D165" s="11"/>
      <c r="E165" s="11"/>
      <c r="F165" s="4"/>
      <c r="G165" s="12"/>
      <c r="H165" s="12"/>
      <c r="I165" s="12"/>
      <c r="J165" s="12"/>
      <c r="K165" s="10"/>
      <c r="L165" s="10"/>
      <c r="M165" s="10"/>
    </row>
    <row r="166" spans="1:13" ht="19.5" customHeight="1">
      <c r="A166" s="5" t="s">
        <v>36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0">
        <f>K168+K169+K170+K171+K172</f>
        <v>6392443.5</v>
      </c>
      <c r="L166" s="10">
        <f>L168+L169+L170+L171+L172</f>
        <v>6392443.5</v>
      </c>
      <c r="M166" s="10">
        <f>M168+M169+M170+M171+M172</f>
        <v>6392443.5</v>
      </c>
    </row>
    <row r="167" spans="1:13" ht="15.75">
      <c r="A167" s="5"/>
      <c r="B167" s="6" t="s">
        <v>38</v>
      </c>
      <c r="C167" s="11"/>
      <c r="D167" s="11"/>
      <c r="E167" s="11"/>
      <c r="F167" s="11"/>
      <c r="G167" s="11"/>
      <c r="H167" s="11"/>
      <c r="I167" s="11"/>
      <c r="J167" s="11"/>
      <c r="K167" s="10"/>
      <c r="L167" s="10"/>
      <c r="M167" s="10"/>
    </row>
    <row r="168" spans="1:13" ht="203.25" customHeight="1">
      <c r="A168" s="5"/>
      <c r="B168" s="6"/>
      <c r="C168" s="6" t="s">
        <v>39</v>
      </c>
      <c r="D168" s="6"/>
      <c r="E168" s="6"/>
      <c r="F168" s="4" t="s">
        <v>40</v>
      </c>
      <c r="G168" s="12">
        <v>130</v>
      </c>
      <c r="H168" s="12">
        <v>130</v>
      </c>
      <c r="I168" s="12">
        <v>130</v>
      </c>
      <c r="J168" s="12">
        <v>20276.71</v>
      </c>
      <c r="K168" s="10">
        <f>G168*J168</f>
        <v>2635972.3</v>
      </c>
      <c r="L168" s="10">
        <f>H168*J168</f>
        <v>2635972.3</v>
      </c>
      <c r="M168" s="10">
        <f>I168*J168</f>
        <v>2635972.3</v>
      </c>
    </row>
    <row r="169" spans="1:13" ht="120" customHeight="1">
      <c r="A169" s="5"/>
      <c r="B169" s="4" t="s">
        <v>42</v>
      </c>
      <c r="C169" s="6" t="s">
        <v>39</v>
      </c>
      <c r="D169" s="6"/>
      <c r="E169" s="6"/>
      <c r="F169" s="4" t="s">
        <v>40</v>
      </c>
      <c r="G169" s="12">
        <v>50</v>
      </c>
      <c r="H169" s="12">
        <v>50</v>
      </c>
      <c r="I169" s="12">
        <v>50</v>
      </c>
      <c r="J169" s="12">
        <v>20276.71</v>
      </c>
      <c r="K169" s="10">
        <f>G169*J169</f>
        <v>1013835.5</v>
      </c>
      <c r="L169" s="10">
        <f>H169*J169</f>
        <v>1013835.5</v>
      </c>
      <c r="M169" s="10">
        <f>I169*J169</f>
        <v>1013835.5</v>
      </c>
    </row>
    <row r="170" spans="1:13" ht="186.75" customHeight="1">
      <c r="A170" s="5"/>
      <c r="B170" s="4" t="s">
        <v>41</v>
      </c>
      <c r="C170" s="6" t="s">
        <v>39</v>
      </c>
      <c r="D170" s="6"/>
      <c r="E170" s="6"/>
      <c r="F170" s="4" t="s">
        <v>40</v>
      </c>
      <c r="G170" s="12">
        <v>30</v>
      </c>
      <c r="H170" s="12">
        <v>30</v>
      </c>
      <c r="I170" s="12">
        <v>30</v>
      </c>
      <c r="J170" s="12">
        <v>20276.71</v>
      </c>
      <c r="K170" s="10">
        <f>G170*J170</f>
        <v>608301.2999999999</v>
      </c>
      <c r="L170" s="10">
        <f>H170*J170</f>
        <v>608301.2999999999</v>
      </c>
      <c r="M170" s="10">
        <f>I170*J170</f>
        <v>608301.2999999999</v>
      </c>
    </row>
    <row r="171" spans="1:13" ht="105" customHeight="1">
      <c r="A171" s="5"/>
      <c r="B171" s="4" t="s">
        <v>26</v>
      </c>
      <c r="C171" s="11" t="s">
        <v>43</v>
      </c>
      <c r="D171" s="11"/>
      <c r="E171" s="11"/>
      <c r="F171" s="4" t="s">
        <v>98</v>
      </c>
      <c r="G171" s="12">
        <v>570</v>
      </c>
      <c r="H171" s="12">
        <v>570</v>
      </c>
      <c r="I171" s="12">
        <v>570</v>
      </c>
      <c r="J171" s="12">
        <v>2735.12</v>
      </c>
      <c r="K171" s="10">
        <f>G171*J171</f>
        <v>1559018.4</v>
      </c>
      <c r="L171" s="10">
        <f>H171*J171</f>
        <v>1559018.4</v>
      </c>
      <c r="M171" s="10">
        <f>I171*J171</f>
        <v>1559018.4</v>
      </c>
    </row>
    <row r="172" spans="1:13" ht="145.5" customHeight="1">
      <c r="A172" s="5"/>
      <c r="B172" s="4" t="s">
        <v>26</v>
      </c>
      <c r="C172" s="11" t="s">
        <v>43</v>
      </c>
      <c r="D172" s="11"/>
      <c r="E172" s="11"/>
      <c r="F172" s="4" t="s">
        <v>99</v>
      </c>
      <c r="G172" s="12">
        <v>42</v>
      </c>
      <c r="H172" s="12">
        <v>42</v>
      </c>
      <c r="I172" s="12">
        <v>42</v>
      </c>
      <c r="J172" s="12">
        <v>13698</v>
      </c>
      <c r="K172" s="10">
        <f>G172*J172</f>
        <v>575316</v>
      </c>
      <c r="L172" s="10">
        <f>H172*J172</f>
        <v>575316</v>
      </c>
      <c r="M172" s="10">
        <f>I172*J172</f>
        <v>575316</v>
      </c>
    </row>
    <row r="173" spans="1:13" ht="18" customHeight="1">
      <c r="A173" s="5" t="s">
        <v>37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0">
        <f>K174+K175+K176</f>
        <v>11392200</v>
      </c>
      <c r="L173" s="10">
        <f>L174+L175+L176</f>
        <v>11392200</v>
      </c>
      <c r="M173" s="10">
        <f>M174+M175+M176</f>
        <v>11392200</v>
      </c>
    </row>
    <row r="174" spans="1:13" ht="72.75" customHeight="1">
      <c r="A174" s="5"/>
      <c r="B174" s="4" t="s">
        <v>58</v>
      </c>
      <c r="C174" s="6" t="s">
        <v>59</v>
      </c>
      <c r="D174" s="6"/>
      <c r="E174" s="6"/>
      <c r="F174" s="4" t="s">
        <v>63</v>
      </c>
      <c r="G174" s="12">
        <v>125</v>
      </c>
      <c r="H174" s="12">
        <v>125</v>
      </c>
      <c r="I174" s="12">
        <v>125</v>
      </c>
      <c r="J174" s="12">
        <v>12658</v>
      </c>
      <c r="K174" s="10">
        <f>G174*J174</f>
        <v>1582250</v>
      </c>
      <c r="L174" s="10">
        <f>H174*J174</f>
        <v>1582250</v>
      </c>
      <c r="M174" s="10">
        <f>I174*J174</f>
        <v>1582250</v>
      </c>
    </row>
    <row r="175" spans="1:13" ht="59.25" customHeight="1">
      <c r="A175" s="5"/>
      <c r="B175" s="4" t="s">
        <v>60</v>
      </c>
      <c r="C175" s="6" t="s">
        <v>61</v>
      </c>
      <c r="D175" s="6"/>
      <c r="E175" s="6"/>
      <c r="F175" s="4" t="s">
        <v>62</v>
      </c>
      <c r="G175" s="12">
        <v>775</v>
      </c>
      <c r="H175" s="12">
        <v>775</v>
      </c>
      <c r="I175" s="12">
        <v>775</v>
      </c>
      <c r="J175" s="12">
        <v>12658</v>
      </c>
      <c r="K175" s="10">
        <f>G175*J175</f>
        <v>9809950</v>
      </c>
      <c r="L175" s="10">
        <f>H175*J175</f>
        <v>9809950</v>
      </c>
      <c r="M175" s="10">
        <f>I175*J175</f>
        <v>9809950</v>
      </c>
    </row>
    <row r="176" spans="1:13" ht="62.25" customHeight="1" hidden="1">
      <c r="A176" s="5"/>
      <c r="B176" s="4"/>
      <c r="C176" s="11"/>
      <c r="D176" s="11"/>
      <c r="E176" s="11"/>
      <c r="F176" s="4"/>
      <c r="G176" s="12"/>
      <c r="H176" s="12"/>
      <c r="I176" s="12"/>
      <c r="J176" s="12"/>
      <c r="K176" s="10"/>
      <c r="L176" s="10"/>
      <c r="M176" s="10"/>
    </row>
  </sheetData>
  <sheetProtection/>
  <mergeCells count="212">
    <mergeCell ref="C176:E176"/>
    <mergeCell ref="H1:M1"/>
    <mergeCell ref="A2:M2"/>
    <mergeCell ref="A5:A8"/>
    <mergeCell ref="G5:I6"/>
    <mergeCell ref="C5:E9"/>
    <mergeCell ref="C170:E170"/>
    <mergeCell ref="C116:J116"/>
    <mergeCell ref="B138:B141"/>
    <mergeCell ref="C115:E115"/>
    <mergeCell ref="B158:J158"/>
    <mergeCell ref="B116:B118"/>
    <mergeCell ref="C152:E152"/>
    <mergeCell ref="C127:E127"/>
    <mergeCell ref="B128:B136"/>
    <mergeCell ref="C123:E123"/>
    <mergeCell ref="B147:B149"/>
    <mergeCell ref="C147:J147"/>
    <mergeCell ref="C148:E148"/>
    <mergeCell ref="C110:E110"/>
    <mergeCell ref="A107:A118"/>
    <mergeCell ref="C138:J138"/>
    <mergeCell ref="C159:J159"/>
    <mergeCell ref="C171:E171"/>
    <mergeCell ref="B166:J166"/>
    <mergeCell ref="B167:B168"/>
    <mergeCell ref="C167:J167"/>
    <mergeCell ref="C169:E169"/>
    <mergeCell ref="C168:E168"/>
    <mergeCell ref="B112:B113"/>
    <mergeCell ref="C112:J112"/>
    <mergeCell ref="C111:E111"/>
    <mergeCell ref="A87:A99"/>
    <mergeCell ref="C117:E117"/>
    <mergeCell ref="C144:E144"/>
    <mergeCell ref="C118:E118"/>
    <mergeCell ref="C113:E113"/>
    <mergeCell ref="A137:A149"/>
    <mergeCell ref="C149:E149"/>
    <mergeCell ref="C99:E99"/>
    <mergeCell ref="C97:J97"/>
    <mergeCell ref="C98:E98"/>
    <mergeCell ref="C95:E95"/>
    <mergeCell ref="C96:E96"/>
    <mergeCell ref="C67:J67"/>
    <mergeCell ref="C82:E82"/>
    <mergeCell ref="C114:E114"/>
    <mergeCell ref="B107:J107"/>
    <mergeCell ref="B108:B109"/>
    <mergeCell ref="C108:J108"/>
    <mergeCell ref="C109:E109"/>
    <mergeCell ref="C92:J92"/>
    <mergeCell ref="C88:J88"/>
    <mergeCell ref="C89:E89"/>
    <mergeCell ref="C91:E91"/>
    <mergeCell ref="C93:E93"/>
    <mergeCell ref="B87:J87"/>
    <mergeCell ref="C85:E85"/>
    <mergeCell ref="C86:E86"/>
    <mergeCell ref="B88:B91"/>
    <mergeCell ref="C90:E90"/>
    <mergeCell ref="B92:B96"/>
    <mergeCell ref="C13:J13"/>
    <mergeCell ref="C23:J23"/>
    <mergeCell ref="B23:B30"/>
    <mergeCell ref="C31:J31"/>
    <mergeCell ref="B31:B34"/>
    <mergeCell ref="C26:E26"/>
    <mergeCell ref="C18:E18"/>
    <mergeCell ref="J5:J8"/>
    <mergeCell ref="B5:B8"/>
    <mergeCell ref="F5:F8"/>
    <mergeCell ref="B79:B86"/>
    <mergeCell ref="C78:E78"/>
    <mergeCell ref="C84:E84"/>
    <mergeCell ref="C63:E63"/>
    <mergeCell ref="C61:J61"/>
    <mergeCell ref="C38:E38"/>
    <mergeCell ref="C25:E25"/>
    <mergeCell ref="B97:B99"/>
    <mergeCell ref="C29:E29"/>
    <mergeCell ref="C32:E32"/>
    <mergeCell ref="C33:E33"/>
    <mergeCell ref="C28:E28"/>
    <mergeCell ref="C94:E94"/>
    <mergeCell ref="C56:E56"/>
    <mergeCell ref="B67:B70"/>
    <mergeCell ref="C79:J79"/>
    <mergeCell ref="C80:E80"/>
    <mergeCell ref="K5:M6"/>
    <mergeCell ref="C10:E10"/>
    <mergeCell ref="C132:E132"/>
    <mergeCell ref="C134:E134"/>
    <mergeCell ref="C135:E135"/>
    <mergeCell ref="C14:E14"/>
    <mergeCell ref="C16:E16"/>
    <mergeCell ref="C22:E22"/>
    <mergeCell ref="C15:E15"/>
    <mergeCell ref="C17:E17"/>
    <mergeCell ref="A52:A70"/>
    <mergeCell ref="B52:J52"/>
    <mergeCell ref="B53:B60"/>
    <mergeCell ref="C53:J53"/>
    <mergeCell ref="C54:E54"/>
    <mergeCell ref="B61:B66"/>
    <mergeCell ref="C65:E65"/>
    <mergeCell ref="C69:E69"/>
    <mergeCell ref="C70:E70"/>
    <mergeCell ref="C62:E62"/>
    <mergeCell ref="A173:A176"/>
    <mergeCell ref="C175:E175"/>
    <mergeCell ref="C160:E160"/>
    <mergeCell ref="C161:E161"/>
    <mergeCell ref="C162:E162"/>
    <mergeCell ref="C164:E164"/>
    <mergeCell ref="C174:E174"/>
    <mergeCell ref="A158:A165"/>
    <mergeCell ref="C165:E165"/>
    <mergeCell ref="B173:J173"/>
    <mergeCell ref="C20:E20"/>
    <mergeCell ref="C19:E19"/>
    <mergeCell ref="C42:E42"/>
    <mergeCell ref="C55:E55"/>
    <mergeCell ref="C27:E27"/>
    <mergeCell ref="C30:E30"/>
    <mergeCell ref="C21:E21"/>
    <mergeCell ref="C34:E34"/>
    <mergeCell ref="C49:E49"/>
    <mergeCell ref="C48:E48"/>
    <mergeCell ref="C24:E24"/>
    <mergeCell ref="C44:E44"/>
    <mergeCell ref="A35:A50"/>
    <mergeCell ref="B35:J35"/>
    <mergeCell ref="B36:B39"/>
    <mergeCell ref="C36:J36"/>
    <mergeCell ref="C37:E37"/>
    <mergeCell ref="A12:A34"/>
    <mergeCell ref="B13:B22"/>
    <mergeCell ref="B12:J12"/>
    <mergeCell ref="B43:B50"/>
    <mergeCell ref="C50:E50"/>
    <mergeCell ref="C43:J43"/>
    <mergeCell ref="C74:E74"/>
    <mergeCell ref="C40:E40"/>
    <mergeCell ref="C41:E41"/>
    <mergeCell ref="C45:E45"/>
    <mergeCell ref="C68:E68"/>
    <mergeCell ref="C66:E66"/>
    <mergeCell ref="C59:E59"/>
    <mergeCell ref="C47:E47"/>
    <mergeCell ref="C57:E57"/>
    <mergeCell ref="C60:E60"/>
    <mergeCell ref="C58:E58"/>
    <mergeCell ref="C64:E64"/>
    <mergeCell ref="C39:E39"/>
    <mergeCell ref="C46:E46"/>
    <mergeCell ref="A71:A86"/>
    <mergeCell ref="B71:J71"/>
    <mergeCell ref="B72:B76"/>
    <mergeCell ref="C72:J72"/>
    <mergeCell ref="C73:E73"/>
    <mergeCell ref="C75:E75"/>
    <mergeCell ref="C76:E76"/>
    <mergeCell ref="C77:E77"/>
    <mergeCell ref="C83:E83"/>
    <mergeCell ref="C81:E81"/>
    <mergeCell ref="A100:A106"/>
    <mergeCell ref="B100:J100"/>
    <mergeCell ref="B101:B103"/>
    <mergeCell ref="C101:J101"/>
    <mergeCell ref="C102:E102"/>
    <mergeCell ref="C103:E103"/>
    <mergeCell ref="B104:B106"/>
    <mergeCell ref="C104:J104"/>
    <mergeCell ref="C106:E106"/>
    <mergeCell ref="C105:E105"/>
    <mergeCell ref="A119:A136"/>
    <mergeCell ref="B119:J119"/>
    <mergeCell ref="C139:E139"/>
    <mergeCell ref="B120:B123"/>
    <mergeCell ref="B142:B145"/>
    <mergeCell ref="C120:J120"/>
    <mergeCell ref="C128:J128"/>
    <mergeCell ref="C129:E129"/>
    <mergeCell ref="C126:E126"/>
    <mergeCell ref="C136:E136"/>
    <mergeCell ref="C121:E121"/>
    <mergeCell ref="C122:E122"/>
    <mergeCell ref="C124:E124"/>
    <mergeCell ref="C130:E130"/>
    <mergeCell ref="B150:J150"/>
    <mergeCell ref="C146:E146"/>
    <mergeCell ref="C142:J142"/>
    <mergeCell ref="C125:E125"/>
    <mergeCell ref="C145:E145"/>
    <mergeCell ref="C143:E143"/>
    <mergeCell ref="C131:E131"/>
    <mergeCell ref="C140:E140"/>
    <mergeCell ref="C141:E141"/>
    <mergeCell ref="B137:J137"/>
    <mergeCell ref="C133:E133"/>
    <mergeCell ref="A166:A172"/>
    <mergeCell ref="C153:E153"/>
    <mergeCell ref="B154:B156"/>
    <mergeCell ref="C154:J154"/>
    <mergeCell ref="C155:E155"/>
    <mergeCell ref="C163:E163"/>
    <mergeCell ref="C156:E156"/>
    <mergeCell ref="A150:A156"/>
    <mergeCell ref="B151:B153"/>
    <mergeCell ref="C172:E172"/>
    <mergeCell ref="C151:J151"/>
  </mergeCells>
  <printOptions/>
  <pageMargins left="0.7874015748031497" right="0.7874015748031497" top="1.3779527559055118" bottom="0.3937007874015748" header="0.5118110236220472" footer="0.5118110236220472"/>
  <pageSetup horizontalDpi="600" verticalDpi="600" orientation="landscape" paperSize="9" scale="54" r:id="rId1"/>
  <rowBreaks count="8" manualBreakCount="8">
    <brk id="24" max="12" man="1"/>
    <brk id="43" max="12" man="1"/>
    <brk id="60" max="12" man="1"/>
    <brk id="78" max="12" man="1"/>
    <brk id="95" max="12" man="1"/>
    <brk id="115" max="12" man="1"/>
    <brk id="136" max="12" man="1"/>
    <brk id="1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kav</cp:lastModifiedBy>
  <cp:lastPrinted>2020-12-21T06:33:07Z</cp:lastPrinted>
  <dcterms:created xsi:type="dcterms:W3CDTF">1996-10-08T23:32:33Z</dcterms:created>
  <dcterms:modified xsi:type="dcterms:W3CDTF">2020-12-21T06:34:03Z</dcterms:modified>
  <cp:category/>
  <cp:version/>
  <cp:contentType/>
  <cp:contentStatus/>
</cp:coreProperties>
</file>